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xlopez\OneDrive - bst.cat\0.P\B.Pr_Exec\25. FDJ. 0XX - Substitució sistema de producció de fred (fase 2)\1. Projecte\v6(Darq)\"/>
    </mc:Choice>
  </mc:AlternateContent>
  <bookViews>
    <workbookView xWindow="0" yWindow="0" windowWidth="28800" windowHeight="12435"/>
  </bookViews>
  <sheets>
    <sheet name="PPTO" sheetId="1" r:id="rId1"/>
  </sheets>
  <definedNames>
    <definedName name="_xlnm._FilterDatabase" localSheetId="0" hidden="1">PPTO!$A$3:$H$175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1" l="1"/>
  <c r="H164" i="1"/>
  <c r="H159" i="1"/>
  <c r="G161" i="1" s="1"/>
  <c r="H152" i="1"/>
  <c r="H150" i="1"/>
  <c r="H148" i="1"/>
  <c r="H144" i="1"/>
  <c r="H142" i="1"/>
  <c r="H137" i="1"/>
  <c r="H135" i="1"/>
  <c r="H120" i="1"/>
  <c r="G122" i="1" s="1"/>
  <c r="H115" i="1"/>
  <c r="H111" i="1"/>
  <c r="H106" i="1"/>
  <c r="H96" i="1"/>
  <c r="G98" i="1" s="1"/>
  <c r="H91" i="1"/>
  <c r="G93" i="1" s="1"/>
  <c r="H93" i="1" s="1"/>
  <c r="H90" i="1" s="1"/>
  <c r="H84" i="1"/>
  <c r="H82" i="1"/>
  <c r="H78" i="1"/>
  <c r="H76" i="1"/>
  <c r="H74" i="1"/>
  <c r="H70" i="1"/>
  <c r="H68" i="1"/>
  <c r="H66" i="1"/>
  <c r="H62" i="1"/>
  <c r="H60" i="1"/>
  <c r="H55" i="1"/>
  <c r="H53" i="1"/>
  <c r="H49" i="1"/>
  <c r="H47" i="1"/>
  <c r="G44" i="1"/>
  <c r="H19" i="1"/>
  <c r="H15" i="1"/>
  <c r="H11" i="1"/>
  <c r="H23" i="1"/>
  <c r="H7" i="1"/>
  <c r="H171" i="1"/>
  <c r="G173" i="1" s="1"/>
  <c r="F170" i="1"/>
  <c r="F163" i="1"/>
  <c r="F158" i="1"/>
  <c r="H146" i="1"/>
  <c r="F141" i="1"/>
  <c r="H133" i="1"/>
  <c r="F132" i="1"/>
  <c r="H128" i="1"/>
  <c r="G130" i="1" s="1"/>
  <c r="F127" i="1"/>
  <c r="F126" i="1"/>
  <c r="F119" i="1"/>
  <c r="H113" i="1"/>
  <c r="F110" i="1"/>
  <c r="H104" i="1"/>
  <c r="F103" i="1"/>
  <c r="F102" i="1"/>
  <c r="F95" i="1"/>
  <c r="F90" i="1"/>
  <c r="H80" i="1"/>
  <c r="H72" i="1"/>
  <c r="H64" i="1"/>
  <c r="F59" i="1"/>
  <c r="H51" i="1"/>
  <c r="F46" i="1"/>
  <c r="F45" i="1"/>
  <c r="H41" i="1"/>
  <c r="H39" i="1"/>
  <c r="F38" i="1"/>
  <c r="H32" i="1"/>
  <c r="H30" i="1"/>
  <c r="H28" i="1"/>
  <c r="F27" i="1"/>
  <c r="H21" i="1"/>
  <c r="H17" i="1"/>
  <c r="H13" i="1"/>
  <c r="H9" i="1"/>
  <c r="F6" i="1"/>
  <c r="F5" i="1"/>
  <c r="F4" i="1"/>
  <c r="G117" i="1" l="1"/>
  <c r="G110" i="1" s="1"/>
  <c r="G168" i="1"/>
  <c r="G163" i="1" s="1"/>
  <c r="G34" i="1"/>
  <c r="H34" i="1" s="1"/>
  <c r="H27" i="1" s="1"/>
  <c r="G43" i="1"/>
  <c r="H43" i="1" s="1"/>
  <c r="H38" i="1" s="1"/>
  <c r="G57" i="1"/>
  <c r="G46" i="1" s="1"/>
  <c r="G86" i="1"/>
  <c r="H86" i="1" s="1"/>
  <c r="H59" i="1" s="1"/>
  <c r="G108" i="1"/>
  <c r="G103" i="1" s="1"/>
  <c r="G139" i="1"/>
  <c r="G132" i="1" s="1"/>
  <c r="G154" i="1"/>
  <c r="H154" i="1" s="1"/>
  <c r="H141" i="1" s="1"/>
  <c r="G127" i="1"/>
  <c r="H130" i="1"/>
  <c r="H127" i="1" s="1"/>
  <c r="H173" i="1"/>
  <c r="H170" i="1" s="1"/>
  <c r="G170" i="1"/>
  <c r="G95" i="1"/>
  <c r="H98" i="1"/>
  <c r="H95" i="1" s="1"/>
  <c r="G119" i="1"/>
  <c r="H122" i="1"/>
  <c r="H119" i="1" s="1"/>
  <c r="H161" i="1"/>
  <c r="H158" i="1" s="1"/>
  <c r="G158" i="1"/>
  <c r="G25" i="1"/>
  <c r="G90" i="1"/>
  <c r="G38" i="1" l="1"/>
  <c r="H168" i="1"/>
  <c r="H163" i="1" s="1"/>
  <c r="H139" i="1"/>
  <c r="H132" i="1" s="1"/>
  <c r="G156" i="1" s="1"/>
  <c r="H117" i="1"/>
  <c r="H110" i="1" s="1"/>
  <c r="H108" i="1"/>
  <c r="H103" i="1" s="1"/>
  <c r="H57" i="1"/>
  <c r="H46" i="1" s="1"/>
  <c r="G36" i="1"/>
  <c r="H36" i="1" s="1"/>
  <c r="H5" i="1" s="1"/>
  <c r="G27" i="1"/>
  <c r="G6" i="1"/>
  <c r="G141" i="1"/>
  <c r="H25" i="1"/>
  <c r="H6" i="1" s="1"/>
  <c r="G88" i="1"/>
  <c r="G45" i="1" s="1"/>
  <c r="G59" i="1"/>
  <c r="G5" i="1" l="1"/>
  <c r="G100" i="1" s="1"/>
  <c r="G4" i="1" s="1"/>
  <c r="G126" i="1"/>
  <c r="H156" i="1"/>
  <c r="H126" i="1" s="1"/>
  <c r="G124" i="1"/>
  <c r="G102" i="1" s="1"/>
  <c r="H88" i="1"/>
  <c r="H45" i="1" s="1"/>
  <c r="H124" i="1" l="1"/>
  <c r="H102" i="1" s="1"/>
  <c r="H100" i="1"/>
  <c r="H4" i="1" s="1"/>
  <c r="G175" i="1" l="1"/>
  <c r="H175" i="1" s="1"/>
</calcChain>
</file>

<file path=xl/comments1.xml><?xml version="1.0" encoding="utf-8"?>
<comments xmlns="http://schemas.openxmlformats.org/spreadsheetml/2006/main">
  <authors>
    <author>Oliver Fernández Román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Codi del concepte. Veure colors a "Entorn de treball: Aparença"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Naturalesa o tipus de concepte, veure els tipus en la línia d’estat amb el menú emergent sobre la icona de naturaleses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Unitat principal de mesura del concepte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 curta del concepte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Quantitat Verd: Referència a una altra partida Taronja: Fórmula de mesurament Blau: Expressió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Rendiment o quantitat planificada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Cost unitari en la planificació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Import de la planificació</t>
        </r>
      </text>
    </comment>
  </commentList>
</comments>
</file>

<file path=xl/sharedStrings.xml><?xml version="1.0" encoding="utf-8"?>
<sst xmlns="http://schemas.openxmlformats.org/spreadsheetml/2006/main" count="384" uniqueCount="225">
  <si>
    <t>Código</t>
  </si>
  <si>
    <t>Nat</t>
  </si>
  <si>
    <t>Ud</t>
  </si>
  <si>
    <t>Resumen</t>
  </si>
  <si>
    <t>01.01</t>
  </si>
  <si>
    <t>Capítol</t>
  </si>
  <si>
    <t/>
  </si>
  <si>
    <t xml:space="preserve"> INSTAL.LACIONS MECÀNIQUES</t>
  </si>
  <si>
    <t>01.01.01</t>
  </si>
  <si>
    <t xml:space="preserve"> DESMUNTATGES</t>
  </si>
  <si>
    <t>01.01.01.01</t>
  </si>
  <si>
    <t xml:space="preserve"> CIRCUIT DE FRED I CONDENSACIÓ</t>
  </si>
  <si>
    <t>KJMDESCOB</t>
  </si>
  <si>
    <t>Partida</t>
  </si>
  <si>
    <t>PA</t>
  </si>
  <si>
    <t>Treballs de desmuntatge i muntatge estructura metàl.lica de la coberta</t>
  </si>
  <si>
    <t>Treballs de desmuntatge i muntatge de l'estructura metàl.lica existent a la coberta per a la retirada dels equips (refredadores, torres refrigeració, col.lectors, bombes....). d'una superfícies aprox. de 55 m2.</t>
  </si>
  <si>
    <t>KJM12413</t>
  </si>
  <si>
    <t>u</t>
  </si>
  <si>
    <t>Recuperació gas refrigerant refredadora</t>
  </si>
  <si>
    <t>Recuperació gas refrigerant R134a contingut a la refredadora Marca Climaveneta model TECS-HFD/B 2 AS (aprox. 250 Kg) segons UNE-EN-ISO14100 i lliurament als serveis tècnics del Banc de Sang i Teixits.</t>
  </si>
  <si>
    <t>KJM12414</t>
  </si>
  <si>
    <t>Recuperació oli</t>
  </si>
  <si>
    <t>Recuperació i gestió de residus fids a gestor autoritzat de l'oli contingut a la refredadora Marca Climaveneta model TECS-HFD/B 2 AS d'acord amb la UNE-EN-ISO14100.</t>
  </si>
  <si>
    <t>KJM12315</t>
  </si>
  <si>
    <t>Buidat de circuits hidràulics - fred</t>
  </si>
  <si>
    <t>Buidat dels circuits hidràulics de fred (primari) afectats per l'actuació objecte del projecte, previ als treballs de desconnexió i desmuntatge dels equips i canonades.</t>
  </si>
  <si>
    <t>KJM12408</t>
  </si>
  <si>
    <t>Desmuntatge i retirada torre de refrigeració</t>
  </si>
  <si>
    <t>Treballs de desconnexió elèctrica i mecànica de la torre de refrigeració i preparació per a la retirada. 
No s'inclou els mitjans d'elevació dels equips ni trasllat fins a gestor de residus autoritzat i taxes corresponents.</t>
  </si>
  <si>
    <t>KJM12409</t>
  </si>
  <si>
    <t>Desmuntatge i retirada refredadora</t>
  </si>
  <si>
    <t>Treballs de desconnexió elèctrica i mecànica de la refredadora i preparació per a la retirada. 
S'inclouen els equips per al trasllat de la refredadora a ubicació per a esser retirada mitjançant grua. 
No s'inclou els mitjans d'elevació dels equips ni trasllat fins a gestor de residus autoritzat i taxes corresponents.</t>
  </si>
  <si>
    <t>KJM12317</t>
  </si>
  <si>
    <t>Desmuntatge i retirada de canonada circuits fred</t>
  </si>
  <si>
    <t>Treballs de desmuntatge de la canonada existent en acer negre diàmetre 8´´, corresponent al circuit primari entre la refredadora i els col.lectors d'impulsió i retorn. Inclosa p.p. de suportació, aïllament, elements de control, elements de connexió i peces especials.
S'inclou el desmuntatge, retirada fins a càrrega de contenidor de residus. 
S'inclou ma d'obra i p.p. material auxiliar, etc. 
No s'inclou els mitjans d'elevació dels equips ni trasllat fins a gestor de residus autoritzat i taxes corresponents.</t>
  </si>
  <si>
    <t>KJM12318</t>
  </si>
  <si>
    <t>Buidat de circuits hidràulics - condensació</t>
  </si>
  <si>
    <t>Buidat dels circuits hidràulics de condensació afectats per l'actuació objecte del projecte, previ als treballs de desconnexió i desmuntatge dels equips i canonades.</t>
  </si>
  <si>
    <t>KJM12410</t>
  </si>
  <si>
    <t>Desmuntatge i retirada de canonada circuit de condensació</t>
  </si>
  <si>
    <t>Treballs de desmuntatge de la canonada existent en acer negre diàmetre 5´´, del circuit de  corresponent al circuit secundari entre la refredadora i el col.lector, el col.lector i el col.lector i les torres de refrigeració. Inclosa p.p. de suportació, aïllament, elements de control, elements de connexió i peces especials. 
S'inclou el desmuntatge, retirada fins a càrega de contenidor de residus. 
S'inclou ma d'obra i p.p. material auxiliar, etc. 
No s'inclou els mitjans d'elevació dels equips ni trasllat fins a gestor de residus autoritzat i taxes corresponents.</t>
  </si>
  <si>
    <t>Total 01.01.01.01</t>
  </si>
  <si>
    <t>01.01.01.02</t>
  </si>
  <si>
    <t xml:space="preserve"> CIRCUIT DE CALOR</t>
  </si>
  <si>
    <t>KJM25414</t>
  </si>
  <si>
    <t>Buidat circuits hidràulics - calor</t>
  </si>
  <si>
    <t>KJM25413</t>
  </si>
  <si>
    <t>Desmuntatge i retirada de caldera</t>
  </si>
  <si>
    <t>Treballs de desconnexió elèctrica i mecànica de caldera existent i preparació per a la retirada. 
S'inclouen els treballs de desmuntatge, trasllat a zona de sostre de coberta desmountable.
No s'inclou els mitjans d'elevació dels equips ni trasllat fins a gestor de residus autoritzat i taxes corresponents.</t>
  </si>
  <si>
    <t>KML12419</t>
  </si>
  <si>
    <t>Desmuntatge i retirada de bomba circuit calor primari</t>
  </si>
  <si>
    <t>Desmuntatge i retirada de bomba circuit primari de calor</t>
  </si>
  <si>
    <t>Total 01.01.01.02</t>
  </si>
  <si>
    <t>Total 01.01.01</t>
  </si>
  <si>
    <t>01.01.02</t>
  </si>
  <si>
    <t xml:space="preserve"> EQUIPS</t>
  </si>
  <si>
    <t>EEHHC5CBXY</t>
  </si>
  <si>
    <t>Bomba de calor aire/aigua TRANE CMAF 190 SE LN Pot. fred.  629.66 kW i Pot. calor 662.17 kW</t>
  </si>
  <si>
    <t>Subministrament i col.locació de bomba de calor per a la producció d'aigua amb condensació per aire i ventiladors axials, amb recuperació total de calor Marca TRANE Model CMAF 190 SE LN o equivalent, de les següents característiques principals:
REFRIGERACIÓ
Temperatura entrada fluid (refrigeració) °C 12,00
Temperatura sortida fluid (refrigeració) °C 7,00
Cabal l/s 30.04
Potència frigorífica kW 629.66
Potència absorbida total kW 212.52
EER kW/kW 2.99
ESEER EN14511 kW/kW 3,770
REFRIGERACIÓ AMB RECUPERACIÓ TOTAL
Potència frigorífica kW 664'17
Potència tèrmica al recuperador kW 825'77
Potència absorbida total kW 181'60
TER kW/kW 8'2
CALEFACCIÓ
Temperatura entrada fluid (calefacció) °C 40,00
Temperatura sortida fluid (calefacció) °C 45,00
Cabal l/s 31'94
Potència tèrmica total kW 662'17
Potència absorbida total kW  188'73
COP kW/kW 3,51
Ventiladors axials AC 12 uds de 64'71 m3/s
Compressor de scroll (2 circuits)
Refrigerant R454B
Potència sonora 94  dB(A)
Pressió sonora (10m) 61 dB(A)
Alimentació elèctrica 400/3/50
Potència màxima absorbida 280'95 kw
Intensitat màxima absorbida 486'57 A
Màxima corrent d'arranc 798'18 A
Cos fi 0.833
Dimensions 6770x2200x2530 mm
Pes: 4883 kg
Pes en servei: 5191 kg.
Inclou protecció epoxi de les bateries.
Inclou suports anti vibratoris.</t>
  </si>
  <si>
    <t>PNH0-CNDB</t>
  </si>
  <si>
    <t>Bomba Grundfos TP 80-150/4 A-F-A-BQQE-JW3 54  m3/h 13 mca munt.superf. Circuit primari BC</t>
  </si>
  <si>
    <t>Bomba en línia simple de rotor sec acoblament tancat i voluta amb ports d´aspiració i descàrrega en línia d´idèntic diàmetre marca Grundfos model TP 80-340/4 A-F-A-BQQE-NW3 o equivalent, per a circuit primari de calor, de les següents característiques principals:
FLUID
Líquid: aigua
Temperatura: 55ºC
TÈCNIC
Cabal 54 m3/h
Alçada 13 m.c.a.
vel. bomba: 1455 rpm
tancament primari: BQQE
Connexió DIN DN80
MATERIALS
Cos de fundició
Carcassa EN-GJL-250 ASTM class 35
Impulsor fundició EN-GJL-200 ASTM class 30
DADES ELÈCTRIQUES
Potència elèctrica: 3 kw
Freqüència 50 Hz
Tensió nominal 3x380-420D/660-725Y V
Intensitat nominal 5.9/3.45 A
Intensitat arranc 880 %
Cos fi 0.81
Velocitat nominal 1460 rpm
Num. polos 4
IP55</t>
  </si>
  <si>
    <t>Total 01.01.02</t>
  </si>
  <si>
    <t>01.01.03</t>
  </si>
  <si>
    <t xml:space="preserve"> CANONADES</t>
  </si>
  <si>
    <t>01.01.03.01</t>
  </si>
  <si>
    <t xml:space="preserve"> CIRCUIT DE FRED</t>
  </si>
  <si>
    <t>PF21-EUR3</t>
  </si>
  <si>
    <t>m</t>
  </si>
  <si>
    <t>Tub acer galv.sold.(W),6´´,sèrie M s/UNE-EN 10255,roscat,dific.mitjà,col.superf.</t>
  </si>
  <si>
    <t>Tub d'acer galvanitzat amb soldadura, fabricat amb acer S195 T, de 6´´ de mida de rosca (diàmetre exterior especificat=165,1 mm i DN= 150 mm), sèrie M segons UNE-EN 10255, roscat, amb grau de dificultat mitjà i col·locat superficialment</t>
  </si>
  <si>
    <t>PFQ0-3LLY</t>
  </si>
  <si>
    <t>Aïllament tèrmic escum.elastom.,fluids (-50 i 105°C),D=160mm,g=50mm,factor dif.vapor&gt;= 7000superf.mi</t>
  </si>
  <si>
    <t>Aïllament tèrmic d'escuma elastomèrica per a canonades que transporten fluids a temperatura entre -50°C i 105°C, per a tub de diàmetre exterior 160 mm, de 50 mm de gruix, classe de reacció al foc BL-s2, d0 segons norma UNE-EN 13501-1, amb un factor de resistència a la difusió del vapor d'aigua &gt;= 7000, col·locat superficialment amb grau de dificultat mitjà</t>
  </si>
  <si>
    <t>PFR0-3NM9</t>
  </si>
  <si>
    <t>Recob.tèrm.canonades alum.,D=250mm,g=0,8mm,dific.mitjà,superf.</t>
  </si>
  <si>
    <t>Recobriment d'aïllaments tèrmics de canonades d'alumini, de 250 mm de diàmetre, de 0,8 mm de gruix, amb grau de dificultat mitjà i col·locat superficialment</t>
  </si>
  <si>
    <t>PFM3-8G66</t>
  </si>
  <si>
    <t>Manig.EPDM+brides,DN=150mm,cos cautx.EPDM+niló,brides acer galv.,Pmàx.=10bar,Tmàx=105°C,embridat</t>
  </si>
  <si>
    <t>Maniguet antivibratori d'EPDM amb brides, de diàmetre nomimal 150 mm, cos de cautxú EPDM reforçat amb niló, brides d'acer galvanitzat, pressió màxima 10 bar, temperatura màxima 105 °C, embridat</t>
  </si>
  <si>
    <t>PN12-DPMW</t>
  </si>
  <si>
    <t>Vàlvula comporta+brides,cos curt,DN=150mm,PN=16bar,EN-GJS-500-7,volant de fosa,superf.</t>
  </si>
  <si>
    <t>Vàlvula de comporta manual amb brides, de cos curt, de 150 mm de diàmetre nominal, de 16 bar de PN, cos de fosa nodular EN-GJS-500-7 (GGG50) i tapa de fosa nodular EN-GJS-500-7 (GGG50), amb revestiment de resina epoxi (250 micres), comporta de fosa+EPDM i tancament de seient elàstic, eix d'acer inoxidable 1.4021 (AISI 420), amb accionament per volant de fosa, muntada superficialment</t>
  </si>
  <si>
    <t>Total 01.01.03.01</t>
  </si>
  <si>
    <t>01.01.03.02</t>
  </si>
  <si>
    <t>PF21-EUR31</t>
  </si>
  <si>
    <t>PF21-EUP5</t>
  </si>
  <si>
    <t>Tub acer galv.sold.(W),4´´,sèrie M s/UNE-EN 10255,roscat,dific.alt,col.superf.</t>
  </si>
  <si>
    <t>Tub d'acer galvanitzat amb soldadura, fabricat amb acer S195 T, de 4´´ de mida de rosca (diàmetre exterior especificat=114,3 mm i DN= 100 mm), sèrie M segons UNE-EN 10255, roscat, amb grau de dificultat alt i col·locat superficialment</t>
  </si>
  <si>
    <t>PFQ0-3L2W</t>
  </si>
  <si>
    <t>Aïllament tèrmic escum.elastom.,fluids (-50 i 105°C),D=102mm,g=32mm,factor dif.vapor&gt;= 7000superf.al</t>
  </si>
  <si>
    <t>Aïllament tèrmic d'escuma elastomèrica per a canonades que transporten fluids a temperatura entre -50°C i 105°C, per a tub de diàmetre exterior 102 mm, de 32 mm de gruix, classe de reacció al foc BL-s2, d0 segons norma UNE-EN 13501-1, amb un factor de resistència a la difusió del vapor d'aigua &gt;= 7000, col·locat superficialment amb grau de dificultat alt</t>
  </si>
  <si>
    <t>PFR0-3NGZ</t>
  </si>
  <si>
    <t>Recob.tèrm.canonades alum.,D=170mm,g=0,8mm,dific.alt,superf.</t>
  </si>
  <si>
    <t>Recobriment d'aïllaments tèrmics de canonades d'alumini, de 170 mm de diàmetre, de 0,8 mm de gruix, amb grau de dificultat alt i col·locat superficialment</t>
  </si>
  <si>
    <t>PN10-B3T1</t>
  </si>
  <si>
    <t>Vàlvula comporta,manual,extrems ranur.DN=100mm,PN=16bar,EN-GJS-500-7,volant de fosa amb indicador,mu</t>
  </si>
  <si>
    <t>Vàlvula de comporta segons la norma UNE-EN 1171, manual, amb extrems ranurats, de 100 mm de diàmetre nominal, 16 bar de pressió nominal, cos de fosa nodular EN-GJS-500-7 (GGG50) i tapa de fosa nodular EN-GJS-500-7 (GGG50), amb revestiment de resina epoxi (250 micres), comporta de fosa+EPDM tancament de seient elàstic, eix d'acer inoxidable 1.4021 (AISI 420) i accionament de volant de fosa amb indicador de posició,muntada superficialment</t>
  </si>
  <si>
    <t>PN82-DAQS</t>
  </si>
  <si>
    <t>Vàlvula retenció bola+brides,DN=125mm,PN=10bar,EN-GJL-250/bola fosa+NBRvàlvula superf.</t>
  </si>
  <si>
    <t>Vàlvula de retenció de bola segons norma UNE-EN 12334, amb brides, de 125 mm de diàmetre nominal, de 10 bar de pressió nominal, cos de fosa grisa EN-GJL-250 (GG25) amb recobriment de resina epoxi (150 micres) i bola de fosa nodular GGG40 recoberta de cautxú nitril (NBR), muntada superficialment</t>
  </si>
  <si>
    <t>PNE1-763P</t>
  </si>
  <si>
    <t>Filtre colador en ´´Y´´,+brides,DN=100mm,PN=16bar,EN-GJL-250,pas malla=1,5mm,muntat superf.</t>
  </si>
  <si>
    <t>Filtre colador en forma de Y amb brides, 100 mm de diàmetre nominal, 16 bar de pressió nominal, fosa grisa EN-GJL-250 (GG25), malla d'acer inoxidable 1.4301 (AISI 304) amb perforacions d'1,5 mm de diàmetre, muntat superficialment</t>
  </si>
  <si>
    <t>PFM3-8G68</t>
  </si>
  <si>
    <t>Manig.EPDM+brides,DN=100mm,cos cautx.EPDM+niló,brides acer galv.,Pmàx.=10bar,Tmàx=105°C,embridat</t>
  </si>
  <si>
    <t>Maniguet antivibratori d'EPDM amb brides, de diàmetre nomimal 100 mm, cos de cautxú EPDM reforçat amb niló, brides d'acer galvanitzat, pressió màxima 10 bar, temperatura màxima 105 °C, embridat</t>
  </si>
  <si>
    <t>PFM3-BPMAN</t>
  </si>
  <si>
    <t>By pass manomètric</t>
  </si>
  <si>
    <t>By pass manomètric per a bomba format per canonada d'acer galv.sold.(W),1/2´´,sèrie M s/UNE-EN 10255,roscat,dific.baix,col.superf., 2 vàlvules de bola manual+brides,2 vies,DN=20mm,PN=16bar,cos 2peces 1.0619 (A216 WCB)/1.4301 (AISI 304) i 1 manòmetre per a una pressió de 0 a 16 bar, d'esfera de 100 mm i rosca de connexió de 1/2´´ G.</t>
  </si>
  <si>
    <t>Total 01.01.03.02</t>
  </si>
  <si>
    <t>Total 01.01.03</t>
  </si>
  <si>
    <t>01.01.04</t>
  </si>
  <si>
    <t xml:space="preserve"> MITJANS ELEVACIÓ EQUIPS</t>
  </si>
  <si>
    <t>CL40AAAZ</t>
  </si>
  <si>
    <t>h</t>
  </si>
  <si>
    <t>Grua elevació refredadora</t>
  </si>
  <si>
    <t>Servei de grua elevació per a retirada de la refredadora, torre de refrigeració i elevació de la nova refredadora. Inclosos permisos de tall de carrer, noticiacions a l'administració.</t>
  </si>
  <si>
    <t>Total 01.01.04</t>
  </si>
  <si>
    <t>01.01.05</t>
  </si>
  <si>
    <t xml:space="preserve"> LEGALITZACIÓ</t>
  </si>
  <si>
    <t>KY02Z0MR</t>
  </si>
  <si>
    <t>Legalització RITE de la instal.lació</t>
  </si>
  <si>
    <t>Legalització R.I.T.E de la instal·lació de refrigeració i calefacció. Inclou tots els tràmits administratius davant els organismes oficials, visats de projectes al col·legi oficial corresponent, presentació a l'organisme oficial, i seguimient dels expedients, incluent l'abonament de les taxes corresponents.</t>
  </si>
  <si>
    <t>Total 01.01.05</t>
  </si>
  <si>
    <t>Total 01.01</t>
  </si>
  <si>
    <t>01.02</t>
  </si>
  <si>
    <t xml:space="preserve"> INSTAL.LACIONS ELÈCTRIQUES</t>
  </si>
  <si>
    <t>01.02.01</t>
  </si>
  <si>
    <t xml:space="preserve"> QUADRES ELÈCTRICS</t>
  </si>
  <si>
    <t>KJM12416</t>
  </si>
  <si>
    <t>Treballs actuació quadre QS-CLIMA refredadores/bomba de calor</t>
  </si>
  <si>
    <t>Treballs d'actuació sobre la instal.lació elèctrica (quadre QS-CLIMA)  consistents a talls de subministrament, desconnexió de la torre de refrigeració i de la refredadora, i treballs de connexió de la nova bomba de calor polivalent i bomba. 
No s'inclou el nou cablejat.</t>
  </si>
  <si>
    <t>KJM12418</t>
  </si>
  <si>
    <t>Treballs modificació escomesa quadre clima normal a preferent</t>
  </si>
  <si>
    <t>Total 01.02.01</t>
  </si>
  <si>
    <t>01.02.02</t>
  </si>
  <si>
    <t xml:space="preserve"> CABLEJAT</t>
  </si>
  <si>
    <t>PG33-E4VP</t>
  </si>
  <si>
    <t>Cable 0,6/1 kV RZ1-K (AS), 1x185mm2,col.canal/safata</t>
  </si>
  <si>
    <t>Cable amb conductor de coure de tensió assignada0,6/1 kV, de designació RZ1-K (AS), construcció segons norma UNE 21123-4, unipolar, de secció 1x185 mm2, amb coberta del cable de poliolefines, classe de reacció al foc Cca-s1b, d1, a1 segons la norma UNE-EN 50575 amb baixa emissió fums, col·locat en canal o safata</t>
  </si>
  <si>
    <t>PG33-E4VJ</t>
  </si>
  <si>
    <t>Cable 0,6/1 kV RZ1-K (AS), 1x95mm2,col.canal/safata</t>
  </si>
  <si>
    <t>Cable amb conductor de coure de tensió assignada0,6/1 kV, de designació RZ1-K (AS), construcció segons norma UNE 21123-4, unipolar, de secció 1x95 mm2, amb coberta del cable de poliolefines, classe de reacció al foc Cca-s1b, d1, a1 segons la norma UNE-EN 50575 amb baixa emissió fums, col·locat en canal o safata</t>
  </si>
  <si>
    <t>PG33-E4ZT</t>
  </si>
  <si>
    <t>Cable 0,6/1 kV RZ1-K (AS), 4x4mm2,col.canal/safata</t>
  </si>
  <si>
    <t>Cable amb conductor de coure de tensió assignada0,6/1 kV, de designació RZ1-K (AS), construcció segons norma UNE 21123-4, tetrapolar, de secció 4x4 mm2, amb coberta del cable de poliolefines, classe de reacció al foc Cca-s1b, d1, a1 segons la norma UNE-EN 50575 amb baixa emissió fums, col·locat en canal o safata</t>
  </si>
  <si>
    <t>Total 01.02.02</t>
  </si>
  <si>
    <t>01.02.03</t>
  </si>
  <si>
    <t xml:space="preserve"> CANALITZACIONS</t>
  </si>
  <si>
    <t>PG2N-EUKB</t>
  </si>
  <si>
    <t>Tub flexible corrugat plàstic s/halògens,DN=25mmbaixa emissió fums,2J,320N,2000V,sob/sostremort</t>
  </si>
  <si>
    <t>Tub flexible corrugat de plàstic sense halògens, de 25 mm de diàmetre nominal, aïllant i no propagador de la flama, de baixa emissió de fums i sense emissió de gasos tòxics ni corrosius, resistència a l'impacte de 2 J, resistència a compressió de 320 N i una rigidesa dielèctrica de 2000 V, muntat sobre sostremort</t>
  </si>
  <si>
    <t>Total 01.02.03</t>
  </si>
  <si>
    <t>Total 01.02</t>
  </si>
  <si>
    <t>01.03</t>
  </si>
  <si>
    <t xml:space="preserve"> INSTAL.LACIÓ DE CONTROL</t>
  </si>
  <si>
    <t>01.03.01</t>
  </si>
  <si>
    <t xml:space="preserve"> SISTEMA DE GESTIÓ REFREDADORES</t>
  </si>
  <si>
    <t>L27010ES02</t>
  </si>
  <si>
    <t>Posada en marxa del sistema control central producció fred</t>
  </si>
  <si>
    <t>Posada en marxa del sistema del control central producció fred.</t>
  </si>
  <si>
    <t>Total 01.03.01</t>
  </si>
  <si>
    <t>01.03.02</t>
  </si>
  <si>
    <t xml:space="preserve"> SISTEMA MONITORATGE BECKHOFF</t>
  </si>
  <si>
    <t>PEV4-BECKHOF</t>
  </si>
  <si>
    <t>Sistema BECKHOFF</t>
  </si>
  <si>
    <t>14 unitats de targeta de connexions per a entrades digitals de 8 canals EL1008 EtherCAT Terminal, 8-channel digital input, 24 V DC, 3 ms.
9 unitats de targeta de comunicacions per a sortides digitals EL2008 EtherCAT Terminal, 8-channel digital output, 24 V DC, 0.5 A.
2 unitats de targeta de connexions per a entrades analògiques EL3174-0090 EtherCAT Terminal, 4-channel analog input, multi-function, ±10 V, ±20 mA, 16 bit, TwinSAFE SC.
2 unitats realimentació E-bus 2x EL9410 Power supply terminal for E-bus, with diagnostics.
5 unitats EL3204 4-channel input terminal PT100 (RTD)  for resistance sensors, 16 bit, 2-wire system
Fonts 24 VDC adicional PS1061-2410-0000 Power supply PS1000; output: 24 V DC, 10 A; input: AC 200…240 V, 1-phase.
Capçelera EtherCAT + Tapa Final ref. EK1100 + EL9011: EK1100   EtherCAT Coupler i EL9011   Bus end cover for E-bus contacts.</t>
  </si>
  <si>
    <t>EEVW1000</t>
  </si>
  <si>
    <t>Cablejat, connexió, programació i posada en funcionament de punt de control en el controlador</t>
  </si>
  <si>
    <t>Cablejat, connexió,  programació i posada en funcionament de punt de control en el controlador.</t>
  </si>
  <si>
    <t>EEVW2000</t>
  </si>
  <si>
    <t>Programació de punt de control en pantalla del programa de supervisió del sistema central</t>
  </si>
  <si>
    <t>Programació i posada en funcionament de punt de control en la pantalla del programa de supervisió del sistema central. Inclou el disseny de pantalles corresponents.</t>
  </si>
  <si>
    <t>Total 01.03.02</t>
  </si>
  <si>
    <t>01.03.03</t>
  </si>
  <si>
    <t xml:space="preserve"> EQUIPS DE CAMP</t>
  </si>
  <si>
    <t>PEVB-6PHD</t>
  </si>
  <si>
    <t>Sonda temperatura canonada beina,munt.+connectada</t>
  </si>
  <si>
    <t>Sonda de temperatura en canonada amb beina, amb accessoris de muntatge, muntada i connectada</t>
  </si>
  <si>
    <t>PEVB-6PH2</t>
  </si>
  <si>
    <t>Sonda pressió diferencial p/aigua,munt.+connectada</t>
  </si>
  <si>
    <t>Sonda de pressió diferencial per aigua, amb accessoris de muntatge, muntada i connectada</t>
  </si>
  <si>
    <t>PEVB-6PH33</t>
  </si>
  <si>
    <t>Sonda de pressió</t>
  </si>
  <si>
    <t>Sonda de pressió amb convertidor de senyal 0-16 Bar</t>
  </si>
  <si>
    <t>PEUE-6YPU</t>
  </si>
  <si>
    <t>Termòmetre bimetàl·lic,beina D=1/2´´,esfera 100mm,&lt;= 80°C,col.roscat</t>
  </si>
  <si>
    <t>Termòmetre bimetàl·lic, amb beina de 1/2´´ de diàmetre, d'esfera de 100 mm, de &lt;= 80°C, col·locat roscat</t>
  </si>
  <si>
    <t>PEU9-10QLE</t>
  </si>
  <si>
    <t>Manòmetre de 0 a 16bar,esfera 100mm,connex.1/2´´G,inst.</t>
  </si>
  <si>
    <t>Manòmetre per a una pressió de 0 a 16 bar, d'esfera de 100 mm i rosca de connexió de 1/2´´ G, instal·lat</t>
  </si>
  <si>
    <t>PEV3-INFLU</t>
  </si>
  <si>
    <t>Interruptor de fluxe 0...120 °C, canonada 1- 8´´, 11 bar</t>
  </si>
  <si>
    <t>Interruptor de fluxe per al control de caudal amb sortida amb capacitat de maniobra, en carcassa de plàstic a prova de cops, amb paleta d'acer inoxidable, per al monitor de caudals de mitjans líquids i gasos no agressius en tuberies, sistemes hidràulics de 1 a  8'' de diàmetre.</t>
  </si>
  <si>
    <t>Total 01.03.03</t>
  </si>
  <si>
    <t>Total 01.03</t>
  </si>
  <si>
    <t>01.04</t>
  </si>
  <si>
    <t xml:space="preserve"> COORDINACIÓ DE SEGURETAT I SALUT</t>
  </si>
  <si>
    <t>H16SYS</t>
  </si>
  <si>
    <t>SEGURETAT I SALUT</t>
  </si>
  <si>
    <t>P.A. Partida alçada d'elements de seguretat, necessaris per a l'execució dels treballs a realitzar, descrits a l'Estudi Bàsic de Seguretat a realitzar per Tècnic competent així com en el seu desenvolupament i aplicació al corresponent Pla de Seguretat i Salut redactat pel Contractista. 
Les mesures de protecció estimades inclouran en principi: senyalitzacions, proteccions personals i proteccions col·lectives, tot això complint la reglamentació vigent.</t>
  </si>
  <si>
    <t>Total 01.04</t>
  </si>
  <si>
    <t>01.05</t>
  </si>
  <si>
    <t xml:space="preserve"> GESTIÓ DE RESIDUS</t>
  </si>
  <si>
    <t>I2R642M0</t>
  </si>
  <si>
    <t>m3</t>
  </si>
  <si>
    <t>Càrr.mec. residus inerts o no especials (canonada, aïlllament) instal.gestió residus,contenidor 12m3</t>
  </si>
  <si>
    <t>Càrrega amb mitjans mecànics i transport de residus inerts o no especials (canonada, aïllament, etc) a instal·lació autoritzada de gestió de residus, amb contenidor de 12 m3 de capacitat.
S'inclou transport, gestions i taxes.</t>
  </si>
  <si>
    <t>I2R540M0</t>
  </si>
  <si>
    <t>Transp.residus inerts o no especials, (torre i refredadora) i instal.gestió residus</t>
  </si>
  <si>
    <t>Transport de residus inerts o no especials (torre de refrigeració,  refredadora, calderes i bombes)  a instal·lació autoritzada de gestió de residus.
S'inclou transport, gestions i taxes.</t>
  </si>
  <si>
    <t>Total 01.05</t>
  </si>
  <si>
    <t>01.06</t>
  </si>
  <si>
    <t xml:space="preserve"> CONTROL DE QUALITAT</t>
  </si>
  <si>
    <t>PZ11-01G6</t>
  </si>
  <si>
    <t>Control de qualitat dels materials i unitats d'obra</t>
  </si>
  <si>
    <t>Control de qualitat dels materials i unitats d'obra per part d'analista i equip per a realitzar assaigs in situ o presa de mostres, en un radi de 30 km</t>
  </si>
  <si>
    <t>Total 01.06</t>
  </si>
  <si>
    <t>Total 01</t>
  </si>
  <si>
    <t>Can</t>
  </si>
  <si>
    <t>Pre</t>
  </si>
  <si>
    <t>Imp</t>
  </si>
  <si>
    <t>Substitució refredadores. Fase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</si>
</sst>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8080"/>
      <name val="Calibri"/>
      <family val="2"/>
      <scheme val="minor"/>
    </font>
    <font>
      <sz val="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0" fontId="5" fillId="4" borderId="0" xfId="0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" fontId="7" fillId="0" borderId="0" xfId="0" applyNumberFormat="1" applyFont="1" applyAlignment="1">
      <alignment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" fontId="8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6" borderId="0" xfId="0" applyNumberFormat="1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76"/>
  <sheetViews>
    <sheetView tabSelected="1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8" sqref="G8"/>
    </sheetView>
  </sheetViews>
  <sheetFormatPr baseColWidth="10" defaultRowHeight="15" x14ac:dyDescent="0.25"/>
  <cols>
    <col min="1" max="1" width="10.7109375" bestFit="1" customWidth="1"/>
    <col min="2" max="2" width="6" bestFit="1" customWidth="1"/>
    <col min="3" max="3" width="3.7109375" bestFit="1" customWidth="1"/>
    <col min="4" max="4" width="40.140625" customWidth="1"/>
    <col min="5" max="5" width="12.7109375" bestFit="1" customWidth="1"/>
    <col min="6" max="6" width="8" bestFit="1" customWidth="1"/>
  </cols>
  <sheetData>
    <row r="1" spans="1:8" x14ac:dyDescent="0.25">
      <c r="A1" s="1" t="s">
        <v>224</v>
      </c>
      <c r="B1" s="2"/>
      <c r="C1" s="2"/>
      <c r="D1" s="2"/>
      <c r="E1" s="2"/>
    </row>
    <row r="2" spans="1:8" ht="18.75" x14ac:dyDescent="0.25">
      <c r="A2" s="3"/>
      <c r="B2" s="2"/>
      <c r="C2" s="2"/>
      <c r="D2" s="2"/>
      <c r="E2" s="2"/>
    </row>
    <row r="3" spans="1:8" x14ac:dyDescent="0.25">
      <c r="A3" s="4" t="s">
        <v>0</v>
      </c>
      <c r="B3" s="4" t="s">
        <v>1</v>
      </c>
      <c r="C3" s="4" t="s">
        <v>2</v>
      </c>
      <c r="D3" s="18" t="s">
        <v>3</v>
      </c>
      <c r="E3" s="4"/>
      <c r="F3" s="4" t="s">
        <v>221</v>
      </c>
      <c r="G3" s="4" t="s">
        <v>222</v>
      </c>
      <c r="H3" s="4" t="s">
        <v>223</v>
      </c>
    </row>
    <row r="4" spans="1:8" x14ac:dyDescent="0.25">
      <c r="A4" s="5" t="s">
        <v>4</v>
      </c>
      <c r="B4" s="5" t="s">
        <v>5</v>
      </c>
      <c r="C4" s="5" t="s">
        <v>6</v>
      </c>
      <c r="D4" s="19" t="s">
        <v>7</v>
      </c>
      <c r="E4" s="6"/>
      <c r="F4" s="25">
        <f t="shared" ref="F4:H4" si="0">F100</f>
        <v>1</v>
      </c>
      <c r="G4" s="25">
        <f t="shared" si="0"/>
        <v>0</v>
      </c>
      <c r="H4" s="25">
        <f t="shared" si="0"/>
        <v>0</v>
      </c>
    </row>
    <row r="5" spans="1:8" x14ac:dyDescent="0.25">
      <c r="A5" s="7" t="s">
        <v>8</v>
      </c>
      <c r="B5" s="7" t="s">
        <v>5</v>
      </c>
      <c r="C5" s="7" t="s">
        <v>6</v>
      </c>
      <c r="D5" s="20" t="s">
        <v>9</v>
      </c>
      <c r="E5" s="8"/>
      <c r="F5" s="26">
        <f t="shared" ref="F5:H5" si="1">F36</f>
        <v>1</v>
      </c>
      <c r="G5" s="26">
        <f t="shared" si="1"/>
        <v>0</v>
      </c>
      <c r="H5" s="26">
        <f t="shared" si="1"/>
        <v>0</v>
      </c>
    </row>
    <row r="6" spans="1:8" x14ac:dyDescent="0.25">
      <c r="A6" s="9" t="s">
        <v>10</v>
      </c>
      <c r="B6" s="9" t="s">
        <v>5</v>
      </c>
      <c r="C6" s="9" t="s">
        <v>6</v>
      </c>
      <c r="D6" s="21" t="s">
        <v>11</v>
      </c>
      <c r="E6" s="10"/>
      <c r="F6" s="27">
        <f t="shared" ref="F6:H6" si="2">F25</f>
        <v>1</v>
      </c>
      <c r="G6" s="27">
        <f t="shared" si="2"/>
        <v>0</v>
      </c>
      <c r="H6" s="27">
        <f t="shared" si="2"/>
        <v>0</v>
      </c>
    </row>
    <row r="7" spans="1:8" ht="22.5" x14ac:dyDescent="0.25">
      <c r="A7" s="11" t="s">
        <v>12</v>
      </c>
      <c r="B7" s="12" t="s">
        <v>13</v>
      </c>
      <c r="C7" s="12" t="s">
        <v>14</v>
      </c>
      <c r="D7" s="14" t="s">
        <v>15</v>
      </c>
      <c r="E7" s="13"/>
      <c r="F7" s="24">
        <v>1</v>
      </c>
      <c r="G7" s="24"/>
      <c r="H7" s="28">
        <f>ROUND(F7*G7,3)</f>
        <v>0</v>
      </c>
    </row>
    <row r="8" spans="1:8" ht="45" x14ac:dyDescent="0.25">
      <c r="A8" s="13"/>
      <c r="B8" s="13"/>
      <c r="C8" s="13"/>
      <c r="D8" s="14" t="s">
        <v>16</v>
      </c>
      <c r="E8" s="13"/>
      <c r="F8" s="24"/>
      <c r="G8" s="24"/>
      <c r="H8" s="24"/>
    </row>
    <row r="9" spans="1:8" x14ac:dyDescent="0.25">
      <c r="A9" s="11" t="s">
        <v>17</v>
      </c>
      <c r="B9" s="12" t="s">
        <v>13</v>
      </c>
      <c r="C9" s="12" t="s">
        <v>18</v>
      </c>
      <c r="D9" s="14" t="s">
        <v>19</v>
      </c>
      <c r="E9" s="13"/>
      <c r="F9" s="24">
        <v>2</v>
      </c>
      <c r="G9" s="24"/>
      <c r="H9" s="28">
        <f>ROUND(F9*G9,3)</f>
        <v>0</v>
      </c>
    </row>
    <row r="10" spans="1:8" ht="45" x14ac:dyDescent="0.25">
      <c r="A10" s="13"/>
      <c r="B10" s="13"/>
      <c r="C10" s="13"/>
      <c r="D10" s="14" t="s">
        <v>20</v>
      </c>
      <c r="E10" s="13"/>
      <c r="F10" s="24"/>
      <c r="G10" s="24"/>
      <c r="H10" s="24"/>
    </row>
    <row r="11" spans="1:8" x14ac:dyDescent="0.25">
      <c r="A11" s="11" t="s">
        <v>21</v>
      </c>
      <c r="B11" s="12" t="s">
        <v>13</v>
      </c>
      <c r="C11" s="12" t="s">
        <v>18</v>
      </c>
      <c r="D11" s="14" t="s">
        <v>22</v>
      </c>
      <c r="E11" s="13"/>
      <c r="F11" s="24">
        <v>2</v>
      </c>
      <c r="G11" s="24"/>
      <c r="H11" s="28">
        <f>ROUND(F11*G11,3)</f>
        <v>0</v>
      </c>
    </row>
    <row r="12" spans="1:8" ht="33.75" x14ac:dyDescent="0.25">
      <c r="A12" s="13"/>
      <c r="B12" s="13"/>
      <c r="C12" s="13"/>
      <c r="D12" s="14" t="s">
        <v>23</v>
      </c>
      <c r="E12" s="13"/>
      <c r="F12" s="24"/>
      <c r="G12" s="24"/>
      <c r="H12" s="24"/>
    </row>
    <row r="13" spans="1:8" x14ac:dyDescent="0.25">
      <c r="A13" s="11" t="s">
        <v>24</v>
      </c>
      <c r="B13" s="12" t="s">
        <v>13</v>
      </c>
      <c r="C13" s="12" t="s">
        <v>18</v>
      </c>
      <c r="D13" s="14" t="s">
        <v>25</v>
      </c>
      <c r="E13" s="13"/>
      <c r="F13" s="24">
        <v>2</v>
      </c>
      <c r="G13" s="24"/>
      <c r="H13" s="28">
        <f>ROUND(F13*G13,3)</f>
        <v>0</v>
      </c>
    </row>
    <row r="14" spans="1:8" ht="33.75" x14ac:dyDescent="0.25">
      <c r="A14" s="13"/>
      <c r="B14" s="13"/>
      <c r="C14" s="13"/>
      <c r="D14" s="14" t="s">
        <v>26</v>
      </c>
      <c r="E14" s="13"/>
      <c r="F14" s="24"/>
      <c r="G14" s="24"/>
      <c r="H14" s="24"/>
    </row>
    <row r="15" spans="1:8" x14ac:dyDescent="0.25">
      <c r="A15" s="11" t="s">
        <v>27</v>
      </c>
      <c r="B15" s="12" t="s">
        <v>13</v>
      </c>
      <c r="C15" s="12" t="s">
        <v>14</v>
      </c>
      <c r="D15" s="14" t="s">
        <v>28</v>
      </c>
      <c r="E15" s="13"/>
      <c r="F15" s="24">
        <v>1</v>
      </c>
      <c r="G15" s="24"/>
      <c r="H15" s="28">
        <f>ROUND(F15*G15,3)</f>
        <v>0</v>
      </c>
    </row>
    <row r="16" spans="1:8" ht="45" x14ac:dyDescent="0.25">
      <c r="A16" s="13"/>
      <c r="B16" s="13"/>
      <c r="C16" s="13"/>
      <c r="D16" s="14" t="s">
        <v>29</v>
      </c>
      <c r="E16" s="13"/>
      <c r="F16" s="24"/>
      <c r="G16" s="24"/>
      <c r="H16" s="24"/>
    </row>
    <row r="17" spans="1:8" x14ac:dyDescent="0.25">
      <c r="A17" s="11" t="s">
        <v>30</v>
      </c>
      <c r="B17" s="15" t="s">
        <v>13</v>
      </c>
      <c r="C17" s="12" t="s">
        <v>14</v>
      </c>
      <c r="D17" s="14" t="s">
        <v>31</v>
      </c>
      <c r="E17" s="13"/>
      <c r="F17" s="24">
        <v>2</v>
      </c>
      <c r="G17" s="24"/>
      <c r="H17" s="28">
        <f>ROUND(F17*G17,3)</f>
        <v>0</v>
      </c>
    </row>
    <row r="18" spans="1:8" ht="67.5" x14ac:dyDescent="0.25">
      <c r="A18" s="13"/>
      <c r="B18" s="13"/>
      <c r="C18" s="13"/>
      <c r="D18" s="14" t="s">
        <v>32</v>
      </c>
      <c r="E18" s="13"/>
      <c r="F18" s="24"/>
      <c r="G18" s="24"/>
      <c r="H18" s="24"/>
    </row>
    <row r="19" spans="1:8" x14ac:dyDescent="0.25">
      <c r="A19" s="11" t="s">
        <v>33</v>
      </c>
      <c r="B19" s="15" t="s">
        <v>13</v>
      </c>
      <c r="C19" s="12" t="s">
        <v>14</v>
      </c>
      <c r="D19" s="14" t="s">
        <v>34</v>
      </c>
      <c r="E19" s="13"/>
      <c r="F19" s="24">
        <v>1</v>
      </c>
      <c r="G19" s="24"/>
      <c r="H19" s="28">
        <f>ROUND(F19*G19,3)</f>
        <v>0</v>
      </c>
    </row>
    <row r="20" spans="1:8" ht="112.5" x14ac:dyDescent="0.25">
      <c r="A20" s="13"/>
      <c r="B20" s="13"/>
      <c r="C20" s="13"/>
      <c r="D20" s="14" t="s">
        <v>35</v>
      </c>
      <c r="E20" s="13"/>
      <c r="F20" s="24"/>
      <c r="G20" s="24"/>
      <c r="H20" s="24"/>
    </row>
    <row r="21" spans="1:8" x14ac:dyDescent="0.25">
      <c r="A21" s="11" t="s">
        <v>36</v>
      </c>
      <c r="B21" s="12" t="s">
        <v>13</v>
      </c>
      <c r="C21" s="12" t="s">
        <v>18</v>
      </c>
      <c r="D21" s="14" t="s">
        <v>37</v>
      </c>
      <c r="E21" s="13"/>
      <c r="F21" s="24">
        <v>1</v>
      </c>
      <c r="G21" s="24"/>
      <c r="H21" s="28">
        <f>ROUND(F21*G21,3)</f>
        <v>0</v>
      </c>
    </row>
    <row r="22" spans="1:8" ht="33.75" x14ac:dyDescent="0.25">
      <c r="A22" s="13"/>
      <c r="B22" s="13"/>
      <c r="C22" s="13"/>
      <c r="D22" s="14" t="s">
        <v>38</v>
      </c>
      <c r="E22" s="13"/>
      <c r="F22" s="24"/>
      <c r="G22" s="24"/>
      <c r="H22" s="24"/>
    </row>
    <row r="23" spans="1:8" ht="22.5" x14ac:dyDescent="0.25">
      <c r="A23" s="11" t="s">
        <v>39</v>
      </c>
      <c r="B23" s="15" t="s">
        <v>13</v>
      </c>
      <c r="C23" s="12" t="s">
        <v>14</v>
      </c>
      <c r="D23" s="14" t="s">
        <v>40</v>
      </c>
      <c r="E23" s="13"/>
      <c r="F23" s="24">
        <v>1</v>
      </c>
      <c r="G23" s="24"/>
      <c r="H23" s="28">
        <f>ROUND(F23*G23,3)</f>
        <v>0</v>
      </c>
    </row>
    <row r="24" spans="1:8" ht="123.75" x14ac:dyDescent="0.25">
      <c r="A24" s="13"/>
      <c r="B24" s="13"/>
      <c r="C24" s="13"/>
      <c r="D24" s="14" t="s">
        <v>41</v>
      </c>
      <c r="E24" s="13"/>
      <c r="F24" s="24"/>
      <c r="G24" s="24"/>
      <c r="H24" s="24"/>
    </row>
    <row r="25" spans="1:8" x14ac:dyDescent="0.25">
      <c r="A25" s="13"/>
      <c r="B25" s="13"/>
      <c r="C25" s="13"/>
      <c r="D25" s="22"/>
      <c r="E25" s="16" t="s">
        <v>42</v>
      </c>
      <c r="F25" s="24">
        <v>1</v>
      </c>
      <c r="G25" s="29">
        <f>SUM(H7:H24)</f>
        <v>0</v>
      </c>
      <c r="H25" s="30">
        <f>ROUND(F25*G25,3)</f>
        <v>0</v>
      </c>
    </row>
    <row r="26" spans="1:8" ht="0.95" customHeight="1" x14ac:dyDescent="0.25">
      <c r="A26" s="17"/>
      <c r="B26" s="17"/>
      <c r="C26" s="17"/>
      <c r="D26" s="23"/>
      <c r="E26" s="17"/>
      <c r="F26" s="31"/>
      <c r="G26" s="31"/>
      <c r="H26" s="31"/>
    </row>
    <row r="27" spans="1:8" x14ac:dyDescent="0.25">
      <c r="A27" s="9" t="s">
        <v>43</v>
      </c>
      <c r="B27" s="9" t="s">
        <v>5</v>
      </c>
      <c r="C27" s="9" t="s">
        <v>6</v>
      </c>
      <c r="D27" s="21" t="s">
        <v>44</v>
      </c>
      <c r="E27" s="10"/>
      <c r="F27" s="27">
        <f t="shared" ref="F27:H27" si="3">F34</f>
        <v>1</v>
      </c>
      <c r="G27" s="27">
        <f t="shared" si="3"/>
        <v>0</v>
      </c>
      <c r="H27" s="27">
        <f t="shared" si="3"/>
        <v>0</v>
      </c>
    </row>
    <row r="28" spans="1:8" x14ac:dyDescent="0.25">
      <c r="A28" s="11" t="s">
        <v>45</v>
      </c>
      <c r="B28" s="12" t="s">
        <v>13</v>
      </c>
      <c r="C28" s="12" t="s">
        <v>18</v>
      </c>
      <c r="D28" s="14" t="s">
        <v>46</v>
      </c>
      <c r="E28" s="13"/>
      <c r="F28" s="24">
        <v>2</v>
      </c>
      <c r="G28" s="24"/>
      <c r="H28" s="28">
        <f>ROUND(F28*G28,3)</f>
        <v>0</v>
      </c>
    </row>
    <row r="29" spans="1:8" x14ac:dyDescent="0.25">
      <c r="A29" s="13"/>
      <c r="B29" s="13"/>
      <c r="C29" s="13"/>
      <c r="D29" s="14" t="s">
        <v>46</v>
      </c>
      <c r="E29" s="13"/>
      <c r="F29" s="24"/>
      <c r="G29" s="24"/>
      <c r="H29" s="24"/>
    </row>
    <row r="30" spans="1:8" x14ac:dyDescent="0.25">
      <c r="A30" s="11" t="s">
        <v>47</v>
      </c>
      <c r="B30" s="12" t="s">
        <v>13</v>
      </c>
      <c r="C30" s="12" t="s">
        <v>14</v>
      </c>
      <c r="D30" s="14" t="s">
        <v>48</v>
      </c>
      <c r="E30" s="13"/>
      <c r="F30" s="24">
        <v>2</v>
      </c>
      <c r="G30" s="24"/>
      <c r="H30" s="28">
        <f>ROUND(F30*G30,3)</f>
        <v>0</v>
      </c>
    </row>
    <row r="31" spans="1:8" ht="67.5" x14ac:dyDescent="0.25">
      <c r="A31" s="13"/>
      <c r="B31" s="13"/>
      <c r="C31" s="13"/>
      <c r="D31" s="14" t="s">
        <v>49</v>
      </c>
      <c r="E31" s="13"/>
      <c r="F31" s="24"/>
      <c r="G31" s="24"/>
      <c r="H31" s="24"/>
    </row>
    <row r="32" spans="1:8" x14ac:dyDescent="0.25">
      <c r="A32" s="11" t="s">
        <v>50</v>
      </c>
      <c r="B32" s="12" t="s">
        <v>13</v>
      </c>
      <c r="C32" s="12" t="s">
        <v>14</v>
      </c>
      <c r="D32" s="14" t="s">
        <v>51</v>
      </c>
      <c r="E32" s="13"/>
      <c r="F32" s="24">
        <v>3</v>
      </c>
      <c r="G32" s="24"/>
      <c r="H32" s="28">
        <f>ROUND(F32*G32,3)</f>
        <v>0</v>
      </c>
    </row>
    <row r="33" spans="1:8" x14ac:dyDescent="0.25">
      <c r="A33" s="13"/>
      <c r="B33" s="13"/>
      <c r="C33" s="13"/>
      <c r="D33" s="14" t="s">
        <v>52</v>
      </c>
      <c r="E33" s="13"/>
      <c r="F33" s="24"/>
      <c r="G33" s="24"/>
      <c r="H33" s="24"/>
    </row>
    <row r="34" spans="1:8" x14ac:dyDescent="0.25">
      <c r="A34" s="13"/>
      <c r="B34" s="13"/>
      <c r="C34" s="13"/>
      <c r="D34" s="22"/>
      <c r="E34" s="16" t="s">
        <v>53</v>
      </c>
      <c r="F34" s="24">
        <v>1</v>
      </c>
      <c r="G34" s="29">
        <f>SUM(H28:H33)</f>
        <v>0</v>
      </c>
      <c r="H34" s="30">
        <f>ROUND(F34*G34,3)</f>
        <v>0</v>
      </c>
    </row>
    <row r="35" spans="1:8" ht="0.95" customHeight="1" x14ac:dyDescent="0.25">
      <c r="A35" s="17"/>
      <c r="B35" s="17"/>
      <c r="C35" s="17"/>
      <c r="D35" s="23"/>
      <c r="E35" s="17"/>
      <c r="F35" s="31"/>
      <c r="G35" s="31"/>
      <c r="H35" s="31"/>
    </row>
    <row r="36" spans="1:8" x14ac:dyDescent="0.25">
      <c r="A36" s="13"/>
      <c r="B36" s="13"/>
      <c r="C36" s="13"/>
      <c r="D36" s="22"/>
      <c r="E36" s="16" t="s">
        <v>54</v>
      </c>
      <c r="F36" s="24">
        <v>1</v>
      </c>
      <c r="G36" s="29">
        <f>G34+G25</f>
        <v>0</v>
      </c>
      <c r="H36" s="30">
        <f>ROUND(F36*G36,3)</f>
        <v>0</v>
      </c>
    </row>
    <row r="37" spans="1:8" ht="0.95" customHeight="1" x14ac:dyDescent="0.25">
      <c r="A37" s="17"/>
      <c r="B37" s="17"/>
      <c r="C37" s="17"/>
      <c r="D37" s="23"/>
      <c r="E37" s="17"/>
      <c r="F37" s="31"/>
      <c r="G37" s="31"/>
      <c r="H37" s="31"/>
    </row>
    <row r="38" spans="1:8" x14ac:dyDescent="0.25">
      <c r="A38" s="7" t="s">
        <v>55</v>
      </c>
      <c r="B38" s="7" t="s">
        <v>5</v>
      </c>
      <c r="C38" s="7" t="s">
        <v>6</v>
      </c>
      <c r="D38" s="20" t="s">
        <v>56</v>
      </c>
      <c r="E38" s="8"/>
      <c r="F38" s="26">
        <f t="shared" ref="F38:H38" si="4">F43</f>
        <v>1</v>
      </c>
      <c r="G38" s="26">
        <f t="shared" si="4"/>
        <v>0</v>
      </c>
      <c r="H38" s="26">
        <f t="shared" si="4"/>
        <v>0</v>
      </c>
    </row>
    <row r="39" spans="1:8" ht="22.5" x14ac:dyDescent="0.25">
      <c r="A39" s="11" t="s">
        <v>57</v>
      </c>
      <c r="B39" s="12" t="s">
        <v>13</v>
      </c>
      <c r="C39" s="12" t="s">
        <v>18</v>
      </c>
      <c r="D39" s="14" t="s">
        <v>58</v>
      </c>
      <c r="E39" s="13"/>
      <c r="F39" s="24">
        <v>1</v>
      </c>
      <c r="G39" s="24"/>
      <c r="H39" s="28">
        <f>ROUND(F39*G39,3)</f>
        <v>0</v>
      </c>
    </row>
    <row r="40" spans="1:8" ht="409.5" x14ac:dyDescent="0.25">
      <c r="A40" s="13"/>
      <c r="B40" s="13"/>
      <c r="C40" s="13"/>
      <c r="D40" s="14" t="s">
        <v>59</v>
      </c>
      <c r="E40" s="13"/>
      <c r="F40" s="24"/>
      <c r="G40" s="24"/>
      <c r="H40" s="24"/>
    </row>
    <row r="41" spans="1:8" ht="22.5" x14ac:dyDescent="0.25">
      <c r="A41" s="11" t="s">
        <v>60</v>
      </c>
      <c r="B41" s="12" t="s">
        <v>13</v>
      </c>
      <c r="C41" s="12" t="s">
        <v>18</v>
      </c>
      <c r="D41" s="14" t="s">
        <v>61</v>
      </c>
      <c r="E41" s="13"/>
      <c r="F41" s="24">
        <v>4</v>
      </c>
      <c r="G41" s="24"/>
      <c r="H41" s="28">
        <f>ROUND(F41*G41,3)</f>
        <v>0</v>
      </c>
    </row>
    <row r="42" spans="1:8" ht="360" x14ac:dyDescent="0.25">
      <c r="A42" s="13"/>
      <c r="B42" s="13"/>
      <c r="C42" s="13"/>
      <c r="D42" s="14" t="s">
        <v>62</v>
      </c>
      <c r="E42" s="13"/>
      <c r="F42" s="24"/>
      <c r="G42" s="24"/>
      <c r="H42" s="24"/>
    </row>
    <row r="43" spans="1:8" x14ac:dyDescent="0.25">
      <c r="A43" s="13"/>
      <c r="B43" s="13"/>
      <c r="C43" s="13"/>
      <c r="D43" s="22"/>
      <c r="E43" s="16" t="s">
        <v>63</v>
      </c>
      <c r="F43" s="24">
        <v>1</v>
      </c>
      <c r="G43" s="29">
        <f>SUM(H39:H42)</f>
        <v>0</v>
      </c>
      <c r="H43" s="30">
        <f>ROUND(F43*G43,3)</f>
        <v>0</v>
      </c>
    </row>
    <row r="44" spans="1:8" ht="0.95" customHeight="1" x14ac:dyDescent="0.25">
      <c r="A44" s="17"/>
      <c r="B44" s="17"/>
      <c r="C44" s="17"/>
      <c r="D44" s="23"/>
      <c r="E44" s="17"/>
      <c r="F44" s="31"/>
      <c r="G44" s="24" t="e">
        <f>#REF!*$F$2</f>
        <v>#REF!</v>
      </c>
      <c r="H44" s="31"/>
    </row>
    <row r="45" spans="1:8" x14ac:dyDescent="0.25">
      <c r="A45" s="7" t="s">
        <v>64</v>
      </c>
      <c r="B45" s="7" t="s">
        <v>5</v>
      </c>
      <c r="C45" s="7" t="s">
        <v>6</v>
      </c>
      <c r="D45" s="20" t="s">
        <v>65</v>
      </c>
      <c r="E45" s="8"/>
      <c r="F45" s="26">
        <f t="shared" ref="F45:H45" si="5">F88</f>
        <v>1</v>
      </c>
      <c r="G45" s="26">
        <f t="shared" si="5"/>
        <v>0</v>
      </c>
      <c r="H45" s="26">
        <f t="shared" si="5"/>
        <v>0</v>
      </c>
    </row>
    <row r="46" spans="1:8" x14ac:dyDescent="0.25">
      <c r="A46" s="9" t="s">
        <v>66</v>
      </c>
      <c r="B46" s="9" t="s">
        <v>5</v>
      </c>
      <c r="C46" s="9" t="s">
        <v>6</v>
      </c>
      <c r="D46" s="21" t="s">
        <v>67</v>
      </c>
      <c r="E46" s="10"/>
      <c r="F46" s="27">
        <f t="shared" ref="F46:H46" si="6">F57</f>
        <v>1</v>
      </c>
      <c r="G46" s="27">
        <f t="shared" si="6"/>
        <v>0</v>
      </c>
      <c r="H46" s="27">
        <f t="shared" si="6"/>
        <v>0</v>
      </c>
    </row>
    <row r="47" spans="1:8" ht="22.5" x14ac:dyDescent="0.25">
      <c r="A47" s="11" t="s">
        <v>68</v>
      </c>
      <c r="B47" s="12" t="s">
        <v>13</v>
      </c>
      <c r="C47" s="12" t="s">
        <v>69</v>
      </c>
      <c r="D47" s="14" t="s">
        <v>70</v>
      </c>
      <c r="E47" s="13"/>
      <c r="F47" s="24">
        <v>59</v>
      </c>
      <c r="G47" s="24"/>
      <c r="H47" s="28">
        <f>ROUND(F47*G47,3)</f>
        <v>0</v>
      </c>
    </row>
    <row r="48" spans="1:8" ht="56.25" x14ac:dyDescent="0.25">
      <c r="A48" s="13"/>
      <c r="B48" s="13"/>
      <c r="C48" s="13"/>
      <c r="D48" s="14" t="s">
        <v>71</v>
      </c>
      <c r="E48" s="13"/>
      <c r="F48" s="24"/>
      <c r="G48" s="24"/>
      <c r="H48" s="24"/>
    </row>
    <row r="49" spans="1:8" ht="33.75" x14ac:dyDescent="0.25">
      <c r="A49" s="11" t="s">
        <v>72</v>
      </c>
      <c r="B49" s="12" t="s">
        <v>13</v>
      </c>
      <c r="C49" s="12" t="s">
        <v>69</v>
      </c>
      <c r="D49" s="14" t="s">
        <v>73</v>
      </c>
      <c r="E49" s="13"/>
      <c r="F49" s="24">
        <v>59</v>
      </c>
      <c r="G49" s="24"/>
      <c r="H49" s="28">
        <f>ROUND(F49*G49,3)</f>
        <v>0</v>
      </c>
    </row>
    <row r="50" spans="1:8" ht="78.75" x14ac:dyDescent="0.25">
      <c r="A50" s="13"/>
      <c r="B50" s="13"/>
      <c r="C50" s="13"/>
      <c r="D50" s="14" t="s">
        <v>74</v>
      </c>
      <c r="E50" s="13"/>
      <c r="F50" s="24"/>
      <c r="G50" s="24"/>
      <c r="H50" s="24"/>
    </row>
    <row r="51" spans="1:8" ht="22.5" x14ac:dyDescent="0.25">
      <c r="A51" s="11" t="s">
        <v>75</v>
      </c>
      <c r="B51" s="12" t="s">
        <v>13</v>
      </c>
      <c r="C51" s="12" t="s">
        <v>69</v>
      </c>
      <c r="D51" s="14" t="s">
        <v>76</v>
      </c>
      <c r="E51" s="13"/>
      <c r="F51" s="24">
        <v>59</v>
      </c>
      <c r="G51" s="24"/>
      <c r="H51" s="28">
        <f>ROUND(F51*G51,3)</f>
        <v>0</v>
      </c>
    </row>
    <row r="52" spans="1:8" ht="33.75" x14ac:dyDescent="0.25">
      <c r="A52" s="13"/>
      <c r="B52" s="13"/>
      <c r="C52" s="13"/>
      <c r="D52" s="14" t="s">
        <v>77</v>
      </c>
      <c r="E52" s="13"/>
      <c r="F52" s="24"/>
      <c r="G52" s="24"/>
      <c r="H52" s="24"/>
    </row>
    <row r="53" spans="1:8" ht="33.75" x14ac:dyDescent="0.25">
      <c r="A53" s="11" t="s">
        <v>78</v>
      </c>
      <c r="B53" s="12" t="s">
        <v>13</v>
      </c>
      <c r="C53" s="12" t="s">
        <v>18</v>
      </c>
      <c r="D53" s="14" t="s">
        <v>79</v>
      </c>
      <c r="E53" s="13"/>
      <c r="F53" s="24">
        <v>2</v>
      </c>
      <c r="G53" s="24"/>
      <c r="H53" s="28">
        <f>ROUND(F53*G53,3)</f>
        <v>0</v>
      </c>
    </row>
    <row r="54" spans="1:8" ht="45" x14ac:dyDescent="0.25">
      <c r="A54" s="13"/>
      <c r="B54" s="13"/>
      <c r="C54" s="13"/>
      <c r="D54" s="14" t="s">
        <v>80</v>
      </c>
      <c r="E54" s="13"/>
      <c r="F54" s="24"/>
      <c r="G54" s="24"/>
      <c r="H54" s="24"/>
    </row>
    <row r="55" spans="1:8" ht="33.75" x14ac:dyDescent="0.25">
      <c r="A55" s="11" t="s">
        <v>81</v>
      </c>
      <c r="B55" s="12" t="s">
        <v>13</v>
      </c>
      <c r="C55" s="12" t="s">
        <v>18</v>
      </c>
      <c r="D55" s="14" t="s">
        <v>82</v>
      </c>
      <c r="E55" s="13"/>
      <c r="F55" s="24">
        <v>2</v>
      </c>
      <c r="G55" s="24"/>
      <c r="H55" s="28">
        <f>ROUND(F55*G55,3)</f>
        <v>0</v>
      </c>
    </row>
    <row r="56" spans="1:8" ht="90" x14ac:dyDescent="0.25">
      <c r="A56" s="13"/>
      <c r="B56" s="13"/>
      <c r="C56" s="13"/>
      <c r="D56" s="14" t="s">
        <v>83</v>
      </c>
      <c r="E56" s="13"/>
      <c r="F56" s="24"/>
      <c r="G56" s="24"/>
      <c r="H56" s="24"/>
    </row>
    <row r="57" spans="1:8" x14ac:dyDescent="0.25">
      <c r="A57" s="13"/>
      <c r="B57" s="13"/>
      <c r="C57" s="13"/>
      <c r="D57" s="22"/>
      <c r="E57" s="16" t="s">
        <v>84</v>
      </c>
      <c r="F57" s="24">
        <v>1</v>
      </c>
      <c r="G57" s="29">
        <f>SUM(H47:H56)</f>
        <v>0</v>
      </c>
      <c r="H57" s="30">
        <f>ROUND(F57*G57,3)</f>
        <v>0</v>
      </c>
    </row>
    <row r="58" spans="1:8" ht="0.95" customHeight="1" x14ac:dyDescent="0.25">
      <c r="A58" s="17"/>
      <c r="B58" s="17"/>
      <c r="C58" s="17"/>
      <c r="D58" s="23"/>
      <c r="E58" s="17"/>
      <c r="F58" s="31"/>
      <c r="G58" s="31"/>
      <c r="H58" s="31"/>
    </row>
    <row r="59" spans="1:8" x14ac:dyDescent="0.25">
      <c r="A59" s="9" t="s">
        <v>85</v>
      </c>
      <c r="B59" s="9" t="s">
        <v>5</v>
      </c>
      <c r="C59" s="9" t="s">
        <v>6</v>
      </c>
      <c r="D59" s="21" t="s">
        <v>44</v>
      </c>
      <c r="E59" s="10"/>
      <c r="F59" s="27">
        <f t="shared" ref="F59:H59" si="7">F86</f>
        <v>1</v>
      </c>
      <c r="G59" s="27">
        <f t="shared" si="7"/>
        <v>0</v>
      </c>
      <c r="H59" s="27">
        <f t="shared" si="7"/>
        <v>0</v>
      </c>
    </row>
    <row r="60" spans="1:8" ht="22.5" x14ac:dyDescent="0.25">
      <c r="A60" s="11" t="s">
        <v>86</v>
      </c>
      <c r="B60" s="12" t="s">
        <v>13</v>
      </c>
      <c r="C60" s="12" t="s">
        <v>69</v>
      </c>
      <c r="D60" s="14" t="s">
        <v>70</v>
      </c>
      <c r="E60" s="13"/>
      <c r="F60" s="24">
        <v>101</v>
      </c>
      <c r="G60" s="24"/>
      <c r="H60" s="28">
        <f>ROUND(F60*G60,3)</f>
        <v>0</v>
      </c>
    </row>
    <row r="61" spans="1:8" ht="56.25" x14ac:dyDescent="0.25">
      <c r="A61" s="13"/>
      <c r="B61" s="13"/>
      <c r="C61" s="13"/>
      <c r="D61" s="14" t="s">
        <v>71</v>
      </c>
      <c r="E61" s="13"/>
      <c r="F61" s="24"/>
      <c r="G61" s="24"/>
      <c r="H61" s="24"/>
    </row>
    <row r="62" spans="1:8" ht="22.5" x14ac:dyDescent="0.25">
      <c r="A62" s="11" t="s">
        <v>87</v>
      </c>
      <c r="B62" s="12" t="s">
        <v>13</v>
      </c>
      <c r="C62" s="12" t="s">
        <v>69</v>
      </c>
      <c r="D62" s="14" t="s">
        <v>88</v>
      </c>
      <c r="E62" s="13"/>
      <c r="F62" s="24">
        <v>9</v>
      </c>
      <c r="G62" s="24"/>
      <c r="H62" s="28">
        <f>ROUND(F62*G62,3)</f>
        <v>0</v>
      </c>
    </row>
    <row r="63" spans="1:8" ht="56.25" x14ac:dyDescent="0.25">
      <c r="A63" s="13"/>
      <c r="B63" s="13"/>
      <c r="C63" s="13"/>
      <c r="D63" s="14" t="s">
        <v>89</v>
      </c>
      <c r="E63" s="13"/>
      <c r="F63" s="24"/>
      <c r="G63" s="24"/>
      <c r="H63" s="24"/>
    </row>
    <row r="64" spans="1:8" ht="33.75" x14ac:dyDescent="0.25">
      <c r="A64" s="11" t="s">
        <v>72</v>
      </c>
      <c r="B64" s="12" t="s">
        <v>13</v>
      </c>
      <c r="C64" s="12" t="s">
        <v>69</v>
      </c>
      <c r="D64" s="14" t="s">
        <v>73</v>
      </c>
      <c r="E64" s="13"/>
      <c r="F64" s="24">
        <v>101</v>
      </c>
      <c r="G64" s="24"/>
      <c r="H64" s="28">
        <f>ROUND(F64*G64,3)</f>
        <v>0</v>
      </c>
    </row>
    <row r="65" spans="1:8" ht="78.75" x14ac:dyDescent="0.25">
      <c r="A65" s="13"/>
      <c r="B65" s="13"/>
      <c r="C65" s="13"/>
      <c r="D65" s="14" t="s">
        <v>74</v>
      </c>
      <c r="E65" s="13"/>
      <c r="F65" s="24"/>
      <c r="G65" s="24"/>
      <c r="H65" s="24"/>
    </row>
    <row r="66" spans="1:8" ht="33.75" x14ac:dyDescent="0.25">
      <c r="A66" s="11" t="s">
        <v>90</v>
      </c>
      <c r="B66" s="12" t="s">
        <v>13</v>
      </c>
      <c r="C66" s="12" t="s">
        <v>69</v>
      </c>
      <c r="D66" s="14" t="s">
        <v>91</v>
      </c>
      <c r="E66" s="13"/>
      <c r="F66" s="24">
        <v>9</v>
      </c>
      <c r="G66" s="24"/>
      <c r="H66" s="28">
        <f>ROUND(F66*G66,3)</f>
        <v>0</v>
      </c>
    </row>
    <row r="67" spans="1:8" ht="78.75" x14ac:dyDescent="0.25">
      <c r="A67" s="13"/>
      <c r="B67" s="13"/>
      <c r="C67" s="13"/>
      <c r="D67" s="14" t="s">
        <v>92</v>
      </c>
      <c r="E67" s="13"/>
      <c r="F67" s="24"/>
      <c r="G67" s="24"/>
      <c r="H67" s="24"/>
    </row>
    <row r="68" spans="1:8" ht="22.5" x14ac:dyDescent="0.25">
      <c r="A68" s="11" t="s">
        <v>75</v>
      </c>
      <c r="B68" s="12" t="s">
        <v>13</v>
      </c>
      <c r="C68" s="12" t="s">
        <v>69</v>
      </c>
      <c r="D68" s="14" t="s">
        <v>76</v>
      </c>
      <c r="E68" s="13"/>
      <c r="F68" s="24">
        <v>101</v>
      </c>
      <c r="G68" s="24"/>
      <c r="H68" s="28">
        <f>ROUND(F68*G68,3)</f>
        <v>0</v>
      </c>
    </row>
    <row r="69" spans="1:8" ht="33.75" x14ac:dyDescent="0.25">
      <c r="A69" s="13"/>
      <c r="B69" s="13"/>
      <c r="C69" s="13"/>
      <c r="D69" s="14" t="s">
        <v>77</v>
      </c>
      <c r="E69" s="13"/>
      <c r="F69" s="24"/>
      <c r="G69" s="24"/>
      <c r="H69" s="24"/>
    </row>
    <row r="70" spans="1:8" ht="22.5" x14ac:dyDescent="0.25">
      <c r="A70" s="11" t="s">
        <v>93</v>
      </c>
      <c r="B70" s="12" t="s">
        <v>13</v>
      </c>
      <c r="C70" s="12" t="s">
        <v>69</v>
      </c>
      <c r="D70" s="14" t="s">
        <v>94</v>
      </c>
      <c r="E70" s="13"/>
      <c r="F70" s="24">
        <v>9</v>
      </c>
      <c r="G70" s="24"/>
      <c r="H70" s="28">
        <f>ROUND(F70*G70,3)</f>
        <v>0</v>
      </c>
    </row>
    <row r="71" spans="1:8" ht="33.75" x14ac:dyDescent="0.25">
      <c r="A71" s="13"/>
      <c r="B71" s="13"/>
      <c r="C71" s="13"/>
      <c r="D71" s="14" t="s">
        <v>95</v>
      </c>
      <c r="E71" s="13"/>
      <c r="F71" s="24"/>
      <c r="G71" s="24"/>
      <c r="H71" s="24"/>
    </row>
    <row r="72" spans="1:8" ht="33.75" x14ac:dyDescent="0.25">
      <c r="A72" s="11" t="s">
        <v>81</v>
      </c>
      <c r="B72" s="12" t="s">
        <v>13</v>
      </c>
      <c r="C72" s="12" t="s">
        <v>18</v>
      </c>
      <c r="D72" s="14" t="s">
        <v>82</v>
      </c>
      <c r="E72" s="13"/>
      <c r="F72" s="24">
        <v>1</v>
      </c>
      <c r="G72" s="24"/>
      <c r="H72" s="28">
        <f>ROUND(F72*G72,3)</f>
        <v>0</v>
      </c>
    </row>
    <row r="73" spans="1:8" ht="90" x14ac:dyDescent="0.25">
      <c r="A73" s="13"/>
      <c r="B73" s="13"/>
      <c r="C73" s="13"/>
      <c r="D73" s="14" t="s">
        <v>83</v>
      </c>
      <c r="E73" s="13"/>
      <c r="F73" s="24"/>
      <c r="G73" s="24"/>
      <c r="H73" s="24"/>
    </row>
    <row r="74" spans="1:8" ht="33.75" x14ac:dyDescent="0.25">
      <c r="A74" s="11" t="s">
        <v>96</v>
      </c>
      <c r="B74" s="12" t="s">
        <v>13</v>
      </c>
      <c r="C74" s="12" t="s">
        <v>18</v>
      </c>
      <c r="D74" s="14" t="s">
        <v>97</v>
      </c>
      <c r="E74" s="13"/>
      <c r="F74" s="24">
        <v>8</v>
      </c>
      <c r="G74" s="24"/>
      <c r="H74" s="28">
        <f>ROUND(F74*G74,3)</f>
        <v>0</v>
      </c>
    </row>
    <row r="75" spans="1:8" ht="101.25" x14ac:dyDescent="0.25">
      <c r="A75" s="13"/>
      <c r="B75" s="13"/>
      <c r="C75" s="13"/>
      <c r="D75" s="14" t="s">
        <v>98</v>
      </c>
      <c r="E75" s="13"/>
      <c r="F75" s="24"/>
      <c r="G75" s="24"/>
      <c r="H75" s="24"/>
    </row>
    <row r="76" spans="1:8" ht="22.5" x14ac:dyDescent="0.25">
      <c r="A76" s="11" t="s">
        <v>99</v>
      </c>
      <c r="B76" s="12" t="s">
        <v>13</v>
      </c>
      <c r="C76" s="12" t="s">
        <v>18</v>
      </c>
      <c r="D76" s="14" t="s">
        <v>100</v>
      </c>
      <c r="E76" s="13"/>
      <c r="F76" s="24">
        <v>4</v>
      </c>
      <c r="G76" s="24"/>
      <c r="H76" s="28">
        <f>ROUND(F76*G76,3)</f>
        <v>0</v>
      </c>
    </row>
    <row r="77" spans="1:8" ht="67.5" x14ac:dyDescent="0.25">
      <c r="A77" s="13"/>
      <c r="B77" s="13"/>
      <c r="C77" s="13"/>
      <c r="D77" s="14" t="s">
        <v>101</v>
      </c>
      <c r="E77" s="13"/>
      <c r="F77" s="24"/>
      <c r="G77" s="24"/>
      <c r="H77" s="24"/>
    </row>
    <row r="78" spans="1:8" ht="22.5" x14ac:dyDescent="0.25">
      <c r="A78" s="11" t="s">
        <v>102</v>
      </c>
      <c r="B78" s="12" t="s">
        <v>13</v>
      </c>
      <c r="C78" s="12" t="s">
        <v>18</v>
      </c>
      <c r="D78" s="14" t="s">
        <v>103</v>
      </c>
      <c r="E78" s="13"/>
      <c r="F78" s="24">
        <v>4</v>
      </c>
      <c r="G78" s="24"/>
      <c r="H78" s="28">
        <f>ROUND(F78*G78,3)</f>
        <v>0</v>
      </c>
    </row>
    <row r="79" spans="1:8" ht="56.25" x14ac:dyDescent="0.25">
      <c r="A79" s="13"/>
      <c r="B79" s="13"/>
      <c r="C79" s="13"/>
      <c r="D79" s="14" t="s">
        <v>104</v>
      </c>
      <c r="E79" s="13"/>
      <c r="F79" s="24"/>
      <c r="G79" s="24"/>
      <c r="H79" s="24"/>
    </row>
    <row r="80" spans="1:8" ht="33.75" x14ac:dyDescent="0.25">
      <c r="A80" s="11" t="s">
        <v>78</v>
      </c>
      <c r="B80" s="12" t="s">
        <v>13</v>
      </c>
      <c r="C80" s="12" t="s">
        <v>18</v>
      </c>
      <c r="D80" s="14" t="s">
        <v>79</v>
      </c>
      <c r="E80" s="13"/>
      <c r="F80" s="24">
        <v>2</v>
      </c>
      <c r="G80" s="24"/>
      <c r="H80" s="28">
        <f>ROUND(F80*G80,3)</f>
        <v>0</v>
      </c>
    </row>
    <row r="81" spans="1:8" ht="45" x14ac:dyDescent="0.25">
      <c r="A81" s="13"/>
      <c r="B81" s="13"/>
      <c r="C81" s="13"/>
      <c r="D81" s="14" t="s">
        <v>80</v>
      </c>
      <c r="E81" s="13"/>
      <c r="F81" s="24"/>
      <c r="G81" s="24"/>
      <c r="H81" s="24"/>
    </row>
    <row r="82" spans="1:8" ht="33.75" x14ac:dyDescent="0.25">
      <c r="A82" s="11" t="s">
        <v>105</v>
      </c>
      <c r="B82" s="12" t="s">
        <v>13</v>
      </c>
      <c r="C82" s="12" t="s">
        <v>18</v>
      </c>
      <c r="D82" s="14" t="s">
        <v>106</v>
      </c>
      <c r="E82" s="13"/>
      <c r="F82" s="24">
        <v>8</v>
      </c>
      <c r="G82" s="24"/>
      <c r="H82" s="28">
        <f>ROUND(F82*G82,3)</f>
        <v>0</v>
      </c>
    </row>
    <row r="83" spans="1:8" ht="45" x14ac:dyDescent="0.25">
      <c r="A83" s="13"/>
      <c r="B83" s="13"/>
      <c r="C83" s="13"/>
      <c r="D83" s="14" t="s">
        <v>107</v>
      </c>
      <c r="E83" s="13"/>
      <c r="F83" s="24"/>
      <c r="G83" s="24"/>
      <c r="H83" s="24"/>
    </row>
    <row r="84" spans="1:8" x14ac:dyDescent="0.25">
      <c r="A84" s="11" t="s">
        <v>108</v>
      </c>
      <c r="B84" s="12" t="s">
        <v>13</v>
      </c>
      <c r="C84" s="12" t="s">
        <v>18</v>
      </c>
      <c r="D84" s="14" t="s">
        <v>109</v>
      </c>
      <c r="E84" s="13"/>
      <c r="F84" s="24">
        <v>4</v>
      </c>
      <c r="G84" s="24"/>
      <c r="H84" s="28">
        <f>ROUND(F84*G84,3)</f>
        <v>0</v>
      </c>
    </row>
    <row r="85" spans="1:8" ht="78.75" x14ac:dyDescent="0.25">
      <c r="A85" s="13"/>
      <c r="B85" s="13"/>
      <c r="C85" s="13"/>
      <c r="D85" s="14" t="s">
        <v>110</v>
      </c>
      <c r="E85" s="13"/>
      <c r="F85" s="24"/>
      <c r="G85" s="24"/>
      <c r="H85" s="24"/>
    </row>
    <row r="86" spans="1:8" x14ac:dyDescent="0.25">
      <c r="A86" s="13"/>
      <c r="B86" s="13"/>
      <c r="C86" s="13"/>
      <c r="D86" s="22"/>
      <c r="E86" s="16" t="s">
        <v>111</v>
      </c>
      <c r="F86" s="24">
        <v>1</v>
      </c>
      <c r="G86" s="29">
        <f>SUM(H60:H85)</f>
        <v>0</v>
      </c>
      <c r="H86" s="30">
        <f>ROUND(F86*G86,3)</f>
        <v>0</v>
      </c>
    </row>
    <row r="87" spans="1:8" ht="0.95" customHeight="1" x14ac:dyDescent="0.25">
      <c r="A87" s="17"/>
      <c r="B87" s="17"/>
      <c r="C87" s="17"/>
      <c r="D87" s="23"/>
      <c r="E87" s="17"/>
      <c r="F87" s="31"/>
      <c r="G87" s="31"/>
      <c r="H87" s="31"/>
    </row>
    <row r="88" spans="1:8" x14ac:dyDescent="0.25">
      <c r="A88" s="13"/>
      <c r="B88" s="13"/>
      <c r="C88" s="13"/>
      <c r="D88" s="22"/>
      <c r="E88" s="16" t="s">
        <v>112</v>
      </c>
      <c r="F88" s="24">
        <v>1</v>
      </c>
      <c r="G88" s="29">
        <f>G86+G57</f>
        <v>0</v>
      </c>
      <c r="H88" s="30">
        <f>ROUND(F88*G88,3)</f>
        <v>0</v>
      </c>
    </row>
    <row r="89" spans="1:8" ht="0.95" customHeight="1" x14ac:dyDescent="0.25">
      <c r="A89" s="17"/>
      <c r="B89" s="17"/>
      <c r="C89" s="17"/>
      <c r="D89" s="23"/>
      <c r="E89" s="17"/>
      <c r="F89" s="31"/>
      <c r="G89" s="31"/>
      <c r="H89" s="31"/>
    </row>
    <row r="90" spans="1:8" x14ac:dyDescent="0.25">
      <c r="A90" s="7" t="s">
        <v>113</v>
      </c>
      <c r="B90" s="7" t="s">
        <v>5</v>
      </c>
      <c r="C90" s="7" t="s">
        <v>6</v>
      </c>
      <c r="D90" s="20" t="s">
        <v>114</v>
      </c>
      <c r="E90" s="8"/>
      <c r="F90" s="26">
        <f t="shared" ref="F90:H90" si="8">F93</f>
        <v>1</v>
      </c>
      <c r="G90" s="26">
        <f t="shared" si="8"/>
        <v>0</v>
      </c>
      <c r="H90" s="26">
        <f t="shared" si="8"/>
        <v>0</v>
      </c>
    </row>
    <row r="91" spans="1:8" x14ac:dyDescent="0.25">
      <c r="A91" s="11" t="s">
        <v>115</v>
      </c>
      <c r="B91" s="12" t="s">
        <v>13</v>
      </c>
      <c r="C91" s="12" t="s">
        <v>116</v>
      </c>
      <c r="D91" s="14" t="s">
        <v>117</v>
      </c>
      <c r="E91" s="13"/>
      <c r="F91" s="24">
        <v>5</v>
      </c>
      <c r="G91" s="24"/>
      <c r="H91" s="28">
        <f>ROUND(F91*G91,3)</f>
        <v>0</v>
      </c>
    </row>
    <row r="92" spans="1:8" ht="45" x14ac:dyDescent="0.25">
      <c r="A92" s="13"/>
      <c r="B92" s="13"/>
      <c r="C92" s="13"/>
      <c r="D92" s="14" t="s">
        <v>118</v>
      </c>
      <c r="E92" s="13"/>
      <c r="F92" s="24"/>
      <c r="G92" s="24"/>
      <c r="H92" s="24"/>
    </row>
    <row r="93" spans="1:8" x14ac:dyDescent="0.25">
      <c r="A93" s="13"/>
      <c r="B93" s="13"/>
      <c r="C93" s="13"/>
      <c r="D93" s="22"/>
      <c r="E93" s="16" t="s">
        <v>119</v>
      </c>
      <c r="F93" s="24">
        <v>1</v>
      </c>
      <c r="G93" s="29">
        <f>SUM(H91:H92)</f>
        <v>0</v>
      </c>
      <c r="H93" s="30">
        <f>ROUND(F93*G93,3)</f>
        <v>0</v>
      </c>
    </row>
    <row r="94" spans="1:8" ht="0.95" customHeight="1" x14ac:dyDescent="0.25">
      <c r="A94" s="17"/>
      <c r="B94" s="17"/>
      <c r="C94" s="17"/>
      <c r="D94" s="23"/>
      <c r="E94" s="17"/>
      <c r="F94" s="31"/>
      <c r="G94" s="31"/>
      <c r="H94" s="31"/>
    </row>
    <row r="95" spans="1:8" x14ac:dyDescent="0.25">
      <c r="A95" s="7" t="s">
        <v>120</v>
      </c>
      <c r="B95" s="7" t="s">
        <v>5</v>
      </c>
      <c r="C95" s="7" t="s">
        <v>6</v>
      </c>
      <c r="D95" s="20" t="s">
        <v>121</v>
      </c>
      <c r="E95" s="8"/>
      <c r="F95" s="26">
        <f t="shared" ref="F95:H95" si="9">F98</f>
        <v>1</v>
      </c>
      <c r="G95" s="26">
        <f t="shared" si="9"/>
        <v>0</v>
      </c>
      <c r="H95" s="26">
        <f t="shared" si="9"/>
        <v>0</v>
      </c>
    </row>
    <row r="96" spans="1:8" x14ac:dyDescent="0.25">
      <c r="A96" s="11" t="s">
        <v>122</v>
      </c>
      <c r="B96" s="12" t="s">
        <v>13</v>
      </c>
      <c r="C96" s="12" t="s">
        <v>18</v>
      </c>
      <c r="D96" s="14" t="s">
        <v>123</v>
      </c>
      <c r="E96" s="13"/>
      <c r="F96" s="24">
        <v>1</v>
      </c>
      <c r="G96" s="24"/>
      <c r="H96" s="28">
        <f>ROUND(F96*G96,3)</f>
        <v>0</v>
      </c>
    </row>
    <row r="97" spans="1:8" ht="67.5" x14ac:dyDescent="0.25">
      <c r="A97" s="13"/>
      <c r="B97" s="13"/>
      <c r="C97" s="13"/>
      <c r="D97" s="14" t="s">
        <v>124</v>
      </c>
      <c r="E97" s="13"/>
      <c r="F97" s="24"/>
      <c r="G97" s="24"/>
      <c r="H97" s="24"/>
    </row>
    <row r="98" spans="1:8" x14ac:dyDescent="0.25">
      <c r="A98" s="13"/>
      <c r="B98" s="13"/>
      <c r="C98" s="13"/>
      <c r="D98" s="22"/>
      <c r="E98" s="16" t="s">
        <v>125</v>
      </c>
      <c r="F98" s="24">
        <v>1</v>
      </c>
      <c r="G98" s="29">
        <f>SUM(H96:H97)</f>
        <v>0</v>
      </c>
      <c r="H98" s="30">
        <f>ROUND(F98*G98,3)</f>
        <v>0</v>
      </c>
    </row>
    <row r="99" spans="1:8" ht="0.95" customHeight="1" x14ac:dyDescent="0.25">
      <c r="A99" s="17"/>
      <c r="B99" s="17"/>
      <c r="C99" s="17"/>
      <c r="D99" s="23"/>
      <c r="E99" s="17"/>
      <c r="F99" s="31"/>
      <c r="G99" s="31"/>
      <c r="H99" s="31"/>
    </row>
    <row r="100" spans="1:8" x14ac:dyDescent="0.25">
      <c r="A100" s="13"/>
      <c r="B100" s="13"/>
      <c r="C100" s="13"/>
      <c r="D100" s="22"/>
      <c r="E100" s="16" t="s">
        <v>126</v>
      </c>
      <c r="F100" s="24">
        <v>1</v>
      </c>
      <c r="G100" s="29">
        <f>G5+G38+G45+G90+G95</f>
        <v>0</v>
      </c>
      <c r="H100" s="30">
        <f>ROUND(F100*G100,3)</f>
        <v>0</v>
      </c>
    </row>
    <row r="101" spans="1:8" ht="0.95" customHeight="1" x14ac:dyDescent="0.25">
      <c r="A101" s="17"/>
      <c r="B101" s="17"/>
      <c r="C101" s="17"/>
      <c r="D101" s="23"/>
      <c r="E101" s="17"/>
      <c r="F101" s="31"/>
      <c r="G101" s="31"/>
      <c r="H101" s="31"/>
    </row>
    <row r="102" spans="1:8" x14ac:dyDescent="0.25">
      <c r="A102" s="5" t="s">
        <v>127</v>
      </c>
      <c r="B102" s="5" t="s">
        <v>5</v>
      </c>
      <c r="C102" s="5" t="s">
        <v>6</v>
      </c>
      <c r="D102" s="19" t="s">
        <v>128</v>
      </c>
      <c r="E102" s="6"/>
      <c r="F102" s="25">
        <f t="shared" ref="F102:H102" si="10">F124</f>
        <v>1</v>
      </c>
      <c r="G102" s="25">
        <f t="shared" si="10"/>
        <v>0</v>
      </c>
      <c r="H102" s="25">
        <f t="shared" si="10"/>
        <v>0</v>
      </c>
    </row>
    <row r="103" spans="1:8" x14ac:dyDescent="0.25">
      <c r="A103" s="7" t="s">
        <v>129</v>
      </c>
      <c r="B103" s="7" t="s">
        <v>5</v>
      </c>
      <c r="C103" s="7" t="s">
        <v>6</v>
      </c>
      <c r="D103" s="20" t="s">
        <v>130</v>
      </c>
      <c r="E103" s="8"/>
      <c r="F103" s="26">
        <f t="shared" ref="F103:H103" si="11">F108</f>
        <v>1</v>
      </c>
      <c r="G103" s="26">
        <f t="shared" si="11"/>
        <v>0</v>
      </c>
      <c r="H103" s="26">
        <f t="shared" si="11"/>
        <v>0</v>
      </c>
    </row>
    <row r="104" spans="1:8" ht="22.5" x14ac:dyDescent="0.25">
      <c r="A104" s="11" t="s">
        <v>131</v>
      </c>
      <c r="B104" s="12" t="s">
        <v>13</v>
      </c>
      <c r="C104" s="12" t="s">
        <v>18</v>
      </c>
      <c r="D104" s="14" t="s">
        <v>132</v>
      </c>
      <c r="E104" s="13"/>
      <c r="F104" s="24">
        <v>1</v>
      </c>
      <c r="G104" s="24"/>
      <c r="H104" s="28">
        <f>ROUND(F104*G104,3)</f>
        <v>0</v>
      </c>
    </row>
    <row r="105" spans="1:8" ht="67.5" x14ac:dyDescent="0.25">
      <c r="A105" s="13"/>
      <c r="B105" s="13"/>
      <c r="C105" s="13"/>
      <c r="D105" s="14" t="s">
        <v>133</v>
      </c>
      <c r="E105" s="13"/>
      <c r="F105" s="24"/>
      <c r="G105" s="24"/>
      <c r="H105" s="24"/>
    </row>
    <row r="106" spans="1:8" ht="22.5" x14ac:dyDescent="0.25">
      <c r="A106" s="11" t="s">
        <v>134</v>
      </c>
      <c r="B106" s="12" t="s">
        <v>13</v>
      </c>
      <c r="C106" s="12" t="s">
        <v>18</v>
      </c>
      <c r="D106" s="14" t="s">
        <v>135</v>
      </c>
      <c r="E106" s="13"/>
      <c r="F106" s="24">
        <v>1</v>
      </c>
      <c r="G106" s="24"/>
      <c r="H106" s="28">
        <f>ROUND(F106*G106,3)</f>
        <v>0</v>
      </c>
    </row>
    <row r="107" spans="1:8" ht="22.5" x14ac:dyDescent="0.25">
      <c r="A107" s="13"/>
      <c r="B107" s="13"/>
      <c r="C107" s="13"/>
      <c r="D107" s="14" t="s">
        <v>135</v>
      </c>
      <c r="E107" s="13"/>
      <c r="F107" s="24"/>
      <c r="G107" s="24"/>
      <c r="H107" s="24"/>
    </row>
    <row r="108" spans="1:8" x14ac:dyDescent="0.25">
      <c r="A108" s="13"/>
      <c r="B108" s="13"/>
      <c r="C108" s="13"/>
      <c r="D108" s="22"/>
      <c r="E108" s="16" t="s">
        <v>136</v>
      </c>
      <c r="F108" s="24">
        <v>1</v>
      </c>
      <c r="G108" s="29">
        <f>SUM(H104:H107)</f>
        <v>0</v>
      </c>
      <c r="H108" s="30">
        <f>ROUND(F108*G108,3)</f>
        <v>0</v>
      </c>
    </row>
    <row r="109" spans="1:8" ht="0.95" customHeight="1" x14ac:dyDescent="0.25">
      <c r="A109" s="17"/>
      <c r="B109" s="17"/>
      <c r="C109" s="17"/>
      <c r="D109" s="23"/>
      <c r="E109" s="17"/>
      <c r="F109" s="31"/>
      <c r="G109" s="31"/>
      <c r="H109" s="31"/>
    </row>
    <row r="110" spans="1:8" x14ac:dyDescent="0.25">
      <c r="A110" s="7" t="s">
        <v>137</v>
      </c>
      <c r="B110" s="7" t="s">
        <v>5</v>
      </c>
      <c r="C110" s="7" t="s">
        <v>6</v>
      </c>
      <c r="D110" s="20" t="s">
        <v>138</v>
      </c>
      <c r="E110" s="8"/>
      <c r="F110" s="26">
        <f t="shared" ref="F110:H110" si="12">F117</f>
        <v>1</v>
      </c>
      <c r="G110" s="26">
        <f t="shared" si="12"/>
        <v>0</v>
      </c>
      <c r="H110" s="26">
        <f t="shared" si="12"/>
        <v>0</v>
      </c>
    </row>
    <row r="111" spans="1:8" x14ac:dyDescent="0.25">
      <c r="A111" s="11" t="s">
        <v>139</v>
      </c>
      <c r="B111" s="12" t="s">
        <v>13</v>
      </c>
      <c r="C111" s="12" t="s">
        <v>69</v>
      </c>
      <c r="D111" s="14" t="s">
        <v>140</v>
      </c>
      <c r="E111" s="13"/>
      <c r="F111" s="24">
        <v>198</v>
      </c>
      <c r="G111" s="24"/>
      <c r="H111" s="28">
        <f>ROUND(F111*G111,3)</f>
        <v>0</v>
      </c>
    </row>
    <row r="112" spans="1:8" ht="67.5" x14ac:dyDescent="0.25">
      <c r="A112" s="13"/>
      <c r="B112" s="13"/>
      <c r="C112" s="13"/>
      <c r="D112" s="14" t="s">
        <v>141</v>
      </c>
      <c r="E112" s="13"/>
      <c r="F112" s="24"/>
      <c r="G112" s="24"/>
      <c r="H112" s="24"/>
    </row>
    <row r="113" spans="1:8" x14ac:dyDescent="0.25">
      <c r="A113" s="11" t="s">
        <v>142</v>
      </c>
      <c r="B113" s="12" t="s">
        <v>13</v>
      </c>
      <c r="C113" s="12" t="s">
        <v>69</v>
      </c>
      <c r="D113" s="14" t="s">
        <v>143</v>
      </c>
      <c r="E113" s="13"/>
      <c r="F113" s="24">
        <v>50</v>
      </c>
      <c r="G113" s="24"/>
      <c r="H113" s="28">
        <f>ROUND(F113*G113,3)</f>
        <v>0</v>
      </c>
    </row>
    <row r="114" spans="1:8" ht="67.5" x14ac:dyDescent="0.25">
      <c r="A114" s="13"/>
      <c r="B114" s="13"/>
      <c r="C114" s="13"/>
      <c r="D114" s="14" t="s">
        <v>144</v>
      </c>
      <c r="E114" s="13"/>
      <c r="F114" s="24"/>
      <c r="G114" s="24"/>
      <c r="H114" s="24"/>
    </row>
    <row r="115" spans="1:8" x14ac:dyDescent="0.25">
      <c r="A115" s="11" t="s">
        <v>145</v>
      </c>
      <c r="B115" s="12" t="s">
        <v>13</v>
      </c>
      <c r="C115" s="12" t="s">
        <v>69</v>
      </c>
      <c r="D115" s="14" t="s">
        <v>146</v>
      </c>
      <c r="E115" s="13"/>
      <c r="F115" s="24">
        <v>39</v>
      </c>
      <c r="G115" s="24"/>
      <c r="H115" s="28">
        <f>ROUND(F115*G115,3)</f>
        <v>0</v>
      </c>
    </row>
    <row r="116" spans="1:8" ht="67.5" x14ac:dyDescent="0.25">
      <c r="A116" s="13"/>
      <c r="B116" s="13"/>
      <c r="C116" s="13"/>
      <c r="D116" s="14" t="s">
        <v>147</v>
      </c>
      <c r="E116" s="13"/>
      <c r="F116" s="24"/>
      <c r="G116" s="24"/>
      <c r="H116" s="24"/>
    </row>
    <row r="117" spans="1:8" x14ac:dyDescent="0.25">
      <c r="A117" s="13"/>
      <c r="B117" s="13"/>
      <c r="C117" s="13"/>
      <c r="D117" s="22"/>
      <c r="E117" s="16" t="s">
        <v>148</v>
      </c>
      <c r="F117" s="24">
        <v>1</v>
      </c>
      <c r="G117" s="29">
        <f>SUM(H111:H116)</f>
        <v>0</v>
      </c>
      <c r="H117" s="30">
        <f>ROUND(F117*G117,3)</f>
        <v>0</v>
      </c>
    </row>
    <row r="118" spans="1:8" ht="0.95" customHeight="1" x14ac:dyDescent="0.25">
      <c r="A118" s="17"/>
      <c r="B118" s="17"/>
      <c r="C118" s="17"/>
      <c r="D118" s="23"/>
      <c r="E118" s="17"/>
      <c r="F118" s="31"/>
      <c r="G118" s="31"/>
      <c r="H118" s="31"/>
    </row>
    <row r="119" spans="1:8" x14ac:dyDescent="0.25">
      <c r="A119" s="7" t="s">
        <v>149</v>
      </c>
      <c r="B119" s="7" t="s">
        <v>5</v>
      </c>
      <c r="C119" s="7" t="s">
        <v>6</v>
      </c>
      <c r="D119" s="20" t="s">
        <v>150</v>
      </c>
      <c r="E119" s="8"/>
      <c r="F119" s="26">
        <f t="shared" ref="F119:H119" si="13">F122</f>
        <v>1</v>
      </c>
      <c r="G119" s="26">
        <f t="shared" si="13"/>
        <v>0</v>
      </c>
      <c r="H119" s="26">
        <f t="shared" si="13"/>
        <v>0</v>
      </c>
    </row>
    <row r="120" spans="1:8" ht="22.5" x14ac:dyDescent="0.25">
      <c r="A120" s="11" t="s">
        <v>151</v>
      </c>
      <c r="B120" s="12" t="s">
        <v>13</v>
      </c>
      <c r="C120" s="12" t="s">
        <v>69</v>
      </c>
      <c r="D120" s="14" t="s">
        <v>152</v>
      </c>
      <c r="E120" s="13"/>
      <c r="F120" s="24">
        <v>11</v>
      </c>
      <c r="G120" s="24"/>
      <c r="H120" s="28">
        <f>ROUND(F120*G120,3)</f>
        <v>0</v>
      </c>
    </row>
    <row r="121" spans="1:8" ht="67.5" x14ac:dyDescent="0.25">
      <c r="A121" s="13"/>
      <c r="B121" s="13"/>
      <c r="C121" s="13"/>
      <c r="D121" s="14" t="s">
        <v>153</v>
      </c>
      <c r="E121" s="13"/>
      <c r="F121" s="24"/>
      <c r="G121" s="24"/>
      <c r="H121" s="24"/>
    </row>
    <row r="122" spans="1:8" x14ac:dyDescent="0.25">
      <c r="A122" s="13"/>
      <c r="B122" s="13"/>
      <c r="C122" s="13"/>
      <c r="D122" s="22"/>
      <c r="E122" s="16" t="s">
        <v>154</v>
      </c>
      <c r="F122" s="24">
        <v>1</v>
      </c>
      <c r="G122" s="29">
        <f>SUM(H120:H121)</f>
        <v>0</v>
      </c>
      <c r="H122" s="30">
        <f>ROUND(F122*G122,3)</f>
        <v>0</v>
      </c>
    </row>
    <row r="123" spans="1:8" ht="0.95" customHeight="1" x14ac:dyDescent="0.25">
      <c r="A123" s="17"/>
      <c r="B123" s="17"/>
      <c r="C123" s="17"/>
      <c r="D123" s="23"/>
      <c r="E123" s="17"/>
      <c r="F123" s="31"/>
      <c r="G123" s="31"/>
      <c r="H123" s="31"/>
    </row>
    <row r="124" spans="1:8" x14ac:dyDescent="0.25">
      <c r="A124" s="13"/>
      <c r="B124" s="13"/>
      <c r="C124" s="13"/>
      <c r="D124" s="22"/>
      <c r="E124" s="16" t="s">
        <v>155</v>
      </c>
      <c r="F124" s="24">
        <v>1</v>
      </c>
      <c r="G124" s="29">
        <f>H119+H110+H103</f>
        <v>0</v>
      </c>
      <c r="H124" s="30">
        <f>ROUND(F124*G124,3)</f>
        <v>0</v>
      </c>
    </row>
    <row r="125" spans="1:8" ht="0.95" customHeight="1" x14ac:dyDescent="0.25">
      <c r="A125" s="17"/>
      <c r="B125" s="17"/>
      <c r="C125" s="17"/>
      <c r="D125" s="23"/>
      <c r="E125" s="17"/>
      <c r="F125" s="31"/>
      <c r="G125" s="31"/>
      <c r="H125" s="31"/>
    </row>
    <row r="126" spans="1:8" x14ac:dyDescent="0.25">
      <c r="A126" s="5" t="s">
        <v>156</v>
      </c>
      <c r="B126" s="5" t="s">
        <v>5</v>
      </c>
      <c r="C126" s="5" t="s">
        <v>6</v>
      </c>
      <c r="D126" s="19" t="s">
        <v>157</v>
      </c>
      <c r="E126" s="6"/>
      <c r="F126" s="25">
        <f t="shared" ref="F126:H126" si="14">F156</f>
        <v>1</v>
      </c>
      <c r="G126" s="25">
        <f t="shared" si="14"/>
        <v>0</v>
      </c>
      <c r="H126" s="25">
        <f t="shared" si="14"/>
        <v>0</v>
      </c>
    </row>
    <row r="127" spans="1:8" x14ac:dyDescent="0.25">
      <c r="A127" s="7" t="s">
        <v>158</v>
      </c>
      <c r="B127" s="7" t="s">
        <v>5</v>
      </c>
      <c r="C127" s="7" t="s">
        <v>6</v>
      </c>
      <c r="D127" s="20" t="s">
        <v>159</v>
      </c>
      <c r="E127" s="8"/>
      <c r="F127" s="26">
        <f t="shared" ref="F127:H127" si="15">F130</f>
        <v>1</v>
      </c>
      <c r="G127" s="26">
        <f t="shared" si="15"/>
        <v>0</v>
      </c>
      <c r="H127" s="26">
        <f t="shared" si="15"/>
        <v>0</v>
      </c>
    </row>
    <row r="128" spans="1:8" ht="22.5" x14ac:dyDescent="0.25">
      <c r="A128" s="11" t="s">
        <v>160</v>
      </c>
      <c r="B128" s="15" t="s">
        <v>13</v>
      </c>
      <c r="C128" s="12" t="s">
        <v>14</v>
      </c>
      <c r="D128" s="14" t="s">
        <v>161</v>
      </c>
      <c r="E128" s="13"/>
      <c r="F128" s="24">
        <v>1</v>
      </c>
      <c r="G128" s="24"/>
      <c r="H128" s="28">
        <f>ROUND(F128*G128,3)</f>
        <v>0</v>
      </c>
    </row>
    <row r="129" spans="1:8" ht="22.5" x14ac:dyDescent="0.25">
      <c r="A129" s="13"/>
      <c r="B129" s="13"/>
      <c r="C129" s="13"/>
      <c r="D129" s="14" t="s">
        <v>162</v>
      </c>
      <c r="E129" s="13"/>
      <c r="F129" s="24"/>
      <c r="G129" s="24"/>
      <c r="H129" s="24"/>
    </row>
    <row r="130" spans="1:8" x14ac:dyDescent="0.25">
      <c r="A130" s="13"/>
      <c r="B130" s="13"/>
      <c r="C130" s="13"/>
      <c r="D130" s="22"/>
      <c r="E130" s="16" t="s">
        <v>163</v>
      </c>
      <c r="F130" s="24">
        <v>1</v>
      </c>
      <c r="G130" s="29">
        <f>SUM(H128:H129)</f>
        <v>0</v>
      </c>
      <c r="H130" s="30">
        <f>ROUND(F130*G130,3)</f>
        <v>0</v>
      </c>
    </row>
    <row r="131" spans="1:8" ht="0.95" customHeight="1" x14ac:dyDescent="0.25">
      <c r="A131" s="17"/>
      <c r="B131" s="17"/>
      <c r="C131" s="17"/>
      <c r="D131" s="23"/>
      <c r="E131" s="17"/>
      <c r="F131" s="31"/>
      <c r="G131" s="31"/>
      <c r="H131" s="31"/>
    </row>
    <row r="132" spans="1:8" x14ac:dyDescent="0.25">
      <c r="A132" s="7" t="s">
        <v>164</v>
      </c>
      <c r="B132" s="7" t="s">
        <v>5</v>
      </c>
      <c r="C132" s="7" t="s">
        <v>6</v>
      </c>
      <c r="D132" s="20" t="s">
        <v>165</v>
      </c>
      <c r="E132" s="8"/>
      <c r="F132" s="26">
        <f t="shared" ref="F132:H132" si="16">F139</f>
        <v>1</v>
      </c>
      <c r="G132" s="26">
        <f t="shared" si="16"/>
        <v>0</v>
      </c>
      <c r="H132" s="26">
        <f t="shared" si="16"/>
        <v>0</v>
      </c>
    </row>
    <row r="133" spans="1:8" x14ac:dyDescent="0.25">
      <c r="A133" s="11" t="s">
        <v>166</v>
      </c>
      <c r="B133" s="12" t="s">
        <v>13</v>
      </c>
      <c r="C133" s="12" t="s">
        <v>14</v>
      </c>
      <c r="D133" s="14" t="s">
        <v>167</v>
      </c>
      <c r="E133" s="13"/>
      <c r="F133" s="24">
        <v>1</v>
      </c>
      <c r="G133" s="24"/>
      <c r="H133" s="28">
        <f>ROUND(F133*G133,3)</f>
        <v>0</v>
      </c>
    </row>
    <row r="134" spans="1:8" ht="225" x14ac:dyDescent="0.25">
      <c r="A134" s="13"/>
      <c r="B134" s="13"/>
      <c r="C134" s="13"/>
      <c r="D134" s="14" t="s">
        <v>168</v>
      </c>
      <c r="E134" s="13"/>
      <c r="F134" s="24"/>
      <c r="G134" s="24"/>
      <c r="H134" s="24"/>
    </row>
    <row r="135" spans="1:8" ht="22.5" x14ac:dyDescent="0.25">
      <c r="A135" s="11" t="s">
        <v>169</v>
      </c>
      <c r="B135" s="12" t="s">
        <v>13</v>
      </c>
      <c r="C135" s="12" t="s">
        <v>18</v>
      </c>
      <c r="D135" s="14" t="s">
        <v>170</v>
      </c>
      <c r="E135" s="13"/>
      <c r="F135" s="24">
        <v>315</v>
      </c>
      <c r="G135" s="24"/>
      <c r="H135" s="28">
        <f>ROUND(F135*G135,3)</f>
        <v>0</v>
      </c>
    </row>
    <row r="136" spans="1:8" ht="22.5" x14ac:dyDescent="0.25">
      <c r="A136" s="13"/>
      <c r="B136" s="13"/>
      <c r="C136" s="13"/>
      <c r="D136" s="14" t="s">
        <v>171</v>
      </c>
      <c r="E136" s="13"/>
      <c r="F136" s="24"/>
      <c r="G136" s="24"/>
      <c r="H136" s="24"/>
    </row>
    <row r="137" spans="1:8" ht="22.5" x14ac:dyDescent="0.25">
      <c r="A137" s="11" t="s">
        <v>172</v>
      </c>
      <c r="B137" s="12" t="s">
        <v>13</v>
      </c>
      <c r="C137" s="12" t="s">
        <v>18</v>
      </c>
      <c r="D137" s="14" t="s">
        <v>173</v>
      </c>
      <c r="E137" s="13"/>
      <c r="F137" s="24">
        <v>315</v>
      </c>
      <c r="G137" s="24"/>
      <c r="H137" s="28">
        <f>ROUND(F137*G137,3)</f>
        <v>0</v>
      </c>
    </row>
    <row r="138" spans="1:8" ht="45" x14ac:dyDescent="0.25">
      <c r="A138" s="13"/>
      <c r="B138" s="13"/>
      <c r="C138" s="13"/>
      <c r="D138" s="14" t="s">
        <v>174</v>
      </c>
      <c r="E138" s="13"/>
      <c r="F138" s="24"/>
      <c r="G138" s="24"/>
      <c r="H138" s="24"/>
    </row>
    <row r="139" spans="1:8" x14ac:dyDescent="0.25">
      <c r="A139" s="13"/>
      <c r="B139" s="13"/>
      <c r="C139" s="13"/>
      <c r="D139" s="22"/>
      <c r="E139" s="16" t="s">
        <v>175</v>
      </c>
      <c r="F139" s="24">
        <v>1</v>
      </c>
      <c r="G139" s="29">
        <f>SUM(H133:H138)</f>
        <v>0</v>
      </c>
      <c r="H139" s="30">
        <f>ROUND(F139*G139,3)</f>
        <v>0</v>
      </c>
    </row>
    <row r="140" spans="1:8" ht="0.95" customHeight="1" x14ac:dyDescent="0.25">
      <c r="A140" s="17"/>
      <c r="B140" s="17"/>
      <c r="C140" s="17"/>
      <c r="D140" s="23"/>
      <c r="E140" s="17"/>
      <c r="F140" s="31"/>
      <c r="G140" s="31"/>
      <c r="H140" s="31"/>
    </row>
    <row r="141" spans="1:8" x14ac:dyDescent="0.25">
      <c r="A141" s="7" t="s">
        <v>176</v>
      </c>
      <c r="B141" s="7" t="s">
        <v>5</v>
      </c>
      <c r="C141" s="7" t="s">
        <v>6</v>
      </c>
      <c r="D141" s="20" t="s">
        <v>177</v>
      </c>
      <c r="E141" s="8"/>
      <c r="F141" s="26">
        <f t="shared" ref="F141:H141" si="17">F154</f>
        <v>1</v>
      </c>
      <c r="G141" s="26">
        <f t="shared" si="17"/>
        <v>0</v>
      </c>
      <c r="H141" s="26">
        <f t="shared" si="17"/>
        <v>0</v>
      </c>
    </row>
    <row r="142" spans="1:8" x14ac:dyDescent="0.25">
      <c r="A142" s="11" t="s">
        <v>178</v>
      </c>
      <c r="B142" s="12" t="s">
        <v>13</v>
      </c>
      <c r="C142" s="12" t="s">
        <v>18</v>
      </c>
      <c r="D142" s="14" t="s">
        <v>179</v>
      </c>
      <c r="E142" s="13"/>
      <c r="F142" s="24">
        <v>11</v>
      </c>
      <c r="G142" s="24"/>
      <c r="H142" s="28">
        <f>ROUND(F142*G142,3)</f>
        <v>0</v>
      </c>
    </row>
    <row r="143" spans="1:8" ht="22.5" x14ac:dyDescent="0.25">
      <c r="A143" s="13"/>
      <c r="B143" s="13"/>
      <c r="C143" s="13"/>
      <c r="D143" s="14" t="s">
        <v>180</v>
      </c>
      <c r="E143" s="13"/>
      <c r="F143" s="24"/>
      <c r="G143" s="24"/>
      <c r="H143" s="24"/>
    </row>
    <row r="144" spans="1:8" x14ac:dyDescent="0.25">
      <c r="A144" s="11" t="s">
        <v>181</v>
      </c>
      <c r="B144" s="12" t="s">
        <v>13</v>
      </c>
      <c r="C144" s="12" t="s">
        <v>18</v>
      </c>
      <c r="D144" s="14" t="s">
        <v>182</v>
      </c>
      <c r="E144" s="13"/>
      <c r="F144" s="24">
        <v>3</v>
      </c>
      <c r="G144" s="24"/>
      <c r="H144" s="28">
        <f>ROUND(F144*G144,3)</f>
        <v>0</v>
      </c>
    </row>
    <row r="145" spans="1:8" ht="22.5" x14ac:dyDescent="0.25">
      <c r="A145" s="13"/>
      <c r="B145" s="13"/>
      <c r="C145" s="13"/>
      <c r="D145" s="14" t="s">
        <v>183</v>
      </c>
      <c r="E145" s="13"/>
      <c r="F145" s="24"/>
      <c r="G145" s="24"/>
      <c r="H145" s="24"/>
    </row>
    <row r="146" spans="1:8" x14ac:dyDescent="0.25">
      <c r="A146" s="11" t="s">
        <v>184</v>
      </c>
      <c r="B146" s="12" t="s">
        <v>13</v>
      </c>
      <c r="C146" s="12" t="s">
        <v>18</v>
      </c>
      <c r="D146" s="14" t="s">
        <v>185</v>
      </c>
      <c r="E146" s="13"/>
      <c r="F146" s="24">
        <v>3</v>
      </c>
      <c r="G146" s="24"/>
      <c r="H146" s="28">
        <f>ROUND(F146*G146,3)</f>
        <v>0</v>
      </c>
    </row>
    <row r="147" spans="1:8" x14ac:dyDescent="0.25">
      <c r="A147" s="13"/>
      <c r="B147" s="13"/>
      <c r="C147" s="13"/>
      <c r="D147" s="14" t="s">
        <v>186</v>
      </c>
      <c r="E147" s="13"/>
      <c r="F147" s="24"/>
      <c r="G147" s="24"/>
      <c r="H147" s="24"/>
    </row>
    <row r="148" spans="1:8" ht="22.5" x14ac:dyDescent="0.25">
      <c r="A148" s="11" t="s">
        <v>187</v>
      </c>
      <c r="B148" s="12" t="s">
        <v>13</v>
      </c>
      <c r="C148" s="12" t="s">
        <v>18</v>
      </c>
      <c r="D148" s="14" t="s">
        <v>188</v>
      </c>
      <c r="E148" s="13"/>
      <c r="F148" s="24">
        <v>17</v>
      </c>
      <c r="G148" s="24"/>
      <c r="H148" s="28">
        <f>ROUND(F148*G148,3)</f>
        <v>0</v>
      </c>
    </row>
    <row r="149" spans="1:8" ht="22.5" x14ac:dyDescent="0.25">
      <c r="A149" s="13"/>
      <c r="B149" s="13"/>
      <c r="C149" s="13"/>
      <c r="D149" s="14" t="s">
        <v>189</v>
      </c>
      <c r="E149" s="13"/>
      <c r="F149" s="24"/>
      <c r="G149" s="24"/>
      <c r="H149" s="24"/>
    </row>
    <row r="150" spans="1:8" ht="22.5" x14ac:dyDescent="0.25">
      <c r="A150" s="11" t="s">
        <v>190</v>
      </c>
      <c r="B150" s="12" t="s">
        <v>13</v>
      </c>
      <c r="C150" s="12" t="s">
        <v>18</v>
      </c>
      <c r="D150" s="14" t="s">
        <v>191</v>
      </c>
      <c r="E150" s="13"/>
      <c r="F150" s="24">
        <v>15</v>
      </c>
      <c r="G150" s="24"/>
      <c r="H150" s="28">
        <f>ROUND(F150*G150,3)</f>
        <v>0</v>
      </c>
    </row>
    <row r="151" spans="1:8" ht="22.5" x14ac:dyDescent="0.25">
      <c r="A151" s="13"/>
      <c r="B151" s="13"/>
      <c r="C151" s="13"/>
      <c r="D151" s="14" t="s">
        <v>192</v>
      </c>
      <c r="E151" s="13"/>
      <c r="F151" s="24"/>
      <c r="G151" s="24"/>
      <c r="H151" s="24"/>
    </row>
    <row r="152" spans="1:8" x14ac:dyDescent="0.25">
      <c r="A152" s="11" t="s">
        <v>193</v>
      </c>
      <c r="B152" s="12" t="s">
        <v>13</v>
      </c>
      <c r="C152" s="12" t="s">
        <v>18</v>
      </c>
      <c r="D152" s="14" t="s">
        <v>194</v>
      </c>
      <c r="E152" s="13"/>
      <c r="F152" s="24">
        <v>4</v>
      </c>
      <c r="G152" s="24"/>
      <c r="H152" s="28">
        <f>ROUND(F152*G152,3)</f>
        <v>0</v>
      </c>
    </row>
    <row r="153" spans="1:8" ht="67.5" x14ac:dyDescent="0.25">
      <c r="A153" s="13"/>
      <c r="B153" s="13"/>
      <c r="C153" s="13"/>
      <c r="D153" s="14" t="s">
        <v>195</v>
      </c>
      <c r="E153" s="13"/>
      <c r="F153" s="24"/>
      <c r="G153" s="24"/>
      <c r="H153" s="24"/>
    </row>
    <row r="154" spans="1:8" x14ac:dyDescent="0.25">
      <c r="A154" s="13"/>
      <c r="B154" s="13"/>
      <c r="C154" s="13"/>
      <c r="D154" s="22"/>
      <c r="E154" s="16" t="s">
        <v>196</v>
      </c>
      <c r="F154" s="24">
        <v>1</v>
      </c>
      <c r="G154" s="29">
        <f>SUM(H142:H153)</f>
        <v>0</v>
      </c>
      <c r="H154" s="30">
        <f>ROUND(F154*G154,3)</f>
        <v>0</v>
      </c>
    </row>
    <row r="155" spans="1:8" ht="0.95" customHeight="1" x14ac:dyDescent="0.25">
      <c r="A155" s="17"/>
      <c r="B155" s="17"/>
      <c r="C155" s="17"/>
      <c r="D155" s="23"/>
      <c r="E155" s="17"/>
      <c r="F155" s="31"/>
      <c r="G155" s="31"/>
      <c r="H155" s="31"/>
    </row>
    <row r="156" spans="1:8" x14ac:dyDescent="0.25">
      <c r="A156" s="13"/>
      <c r="B156" s="13"/>
      <c r="C156" s="13"/>
      <c r="D156" s="22"/>
      <c r="E156" s="16" t="s">
        <v>197</v>
      </c>
      <c r="F156" s="24">
        <v>1</v>
      </c>
      <c r="G156" s="29">
        <f>H141+H132+H127</f>
        <v>0</v>
      </c>
      <c r="H156" s="30">
        <f>ROUND(F156*G156,3)</f>
        <v>0</v>
      </c>
    </row>
    <row r="157" spans="1:8" ht="0.95" customHeight="1" x14ac:dyDescent="0.25">
      <c r="A157" s="17"/>
      <c r="B157" s="17"/>
      <c r="C157" s="17"/>
      <c r="D157" s="23"/>
      <c r="E157" s="17"/>
      <c r="F157" s="31"/>
      <c r="G157" s="31"/>
      <c r="H157" s="31"/>
    </row>
    <row r="158" spans="1:8" x14ac:dyDescent="0.25">
      <c r="A158" s="5" t="s">
        <v>198</v>
      </c>
      <c r="B158" s="5" t="s">
        <v>5</v>
      </c>
      <c r="C158" s="5" t="s">
        <v>6</v>
      </c>
      <c r="D158" s="19" t="s">
        <v>199</v>
      </c>
      <c r="E158" s="6"/>
      <c r="F158" s="25">
        <f t="shared" ref="F158:H158" si="18">F161</f>
        <v>1</v>
      </c>
      <c r="G158" s="25">
        <f t="shared" si="18"/>
        <v>0</v>
      </c>
      <c r="H158" s="25">
        <f t="shared" si="18"/>
        <v>0</v>
      </c>
    </row>
    <row r="159" spans="1:8" x14ac:dyDescent="0.25">
      <c r="A159" s="11" t="s">
        <v>200</v>
      </c>
      <c r="B159" s="12" t="s">
        <v>13</v>
      </c>
      <c r="C159" s="12" t="s">
        <v>14</v>
      </c>
      <c r="D159" s="14" t="s">
        <v>201</v>
      </c>
      <c r="E159" s="13"/>
      <c r="F159" s="24">
        <v>1</v>
      </c>
      <c r="G159" s="24"/>
      <c r="H159" s="28">
        <f>ROUND(F159*G159,3)</f>
        <v>0</v>
      </c>
    </row>
    <row r="160" spans="1:8" ht="112.5" x14ac:dyDescent="0.25">
      <c r="A160" s="13"/>
      <c r="B160" s="13"/>
      <c r="C160" s="13"/>
      <c r="D160" s="14" t="s">
        <v>202</v>
      </c>
      <c r="E160" s="13"/>
      <c r="F160" s="24"/>
      <c r="G160" s="24"/>
      <c r="H160" s="24"/>
    </row>
    <row r="161" spans="1:8" x14ac:dyDescent="0.25">
      <c r="A161" s="13"/>
      <c r="B161" s="13"/>
      <c r="C161" s="13"/>
      <c r="D161" s="22"/>
      <c r="E161" s="16" t="s">
        <v>203</v>
      </c>
      <c r="F161" s="24">
        <v>1</v>
      </c>
      <c r="G161" s="29">
        <f>SUM(H159:H160)</f>
        <v>0</v>
      </c>
      <c r="H161" s="30">
        <f>ROUND(F161*G161,3)</f>
        <v>0</v>
      </c>
    </row>
    <row r="162" spans="1:8" ht="0.95" customHeight="1" x14ac:dyDescent="0.25">
      <c r="A162" s="17"/>
      <c r="B162" s="17"/>
      <c r="C162" s="17"/>
      <c r="D162" s="23"/>
      <c r="E162" s="17"/>
      <c r="F162" s="31"/>
      <c r="G162" s="31"/>
      <c r="H162" s="31"/>
    </row>
    <row r="163" spans="1:8" x14ac:dyDescent="0.25">
      <c r="A163" s="5" t="s">
        <v>204</v>
      </c>
      <c r="B163" s="5" t="s">
        <v>5</v>
      </c>
      <c r="C163" s="5" t="s">
        <v>6</v>
      </c>
      <c r="D163" s="19" t="s">
        <v>205</v>
      </c>
      <c r="E163" s="6"/>
      <c r="F163" s="25">
        <f t="shared" ref="F163:H163" si="19">F168</f>
        <v>1</v>
      </c>
      <c r="G163" s="25">
        <f t="shared" si="19"/>
        <v>0</v>
      </c>
      <c r="H163" s="25">
        <f t="shared" si="19"/>
        <v>0</v>
      </c>
    </row>
    <row r="164" spans="1:8" ht="22.5" x14ac:dyDescent="0.25">
      <c r="A164" s="11" t="s">
        <v>206</v>
      </c>
      <c r="B164" s="12" t="s">
        <v>13</v>
      </c>
      <c r="C164" s="12" t="s">
        <v>207</v>
      </c>
      <c r="D164" s="14" t="s">
        <v>208</v>
      </c>
      <c r="E164" s="13"/>
      <c r="F164" s="24">
        <v>4</v>
      </c>
      <c r="G164" s="24"/>
      <c r="H164" s="28">
        <f>ROUND(F164*G164,3)</f>
        <v>0</v>
      </c>
    </row>
    <row r="165" spans="1:8" ht="56.25" x14ac:dyDescent="0.25">
      <c r="A165" s="13"/>
      <c r="B165" s="13"/>
      <c r="C165" s="13"/>
      <c r="D165" s="14" t="s">
        <v>209</v>
      </c>
      <c r="E165" s="13"/>
      <c r="F165" s="24"/>
      <c r="G165" s="24"/>
      <c r="H165" s="24"/>
    </row>
    <row r="166" spans="1:8" ht="22.5" x14ac:dyDescent="0.25">
      <c r="A166" s="11" t="s">
        <v>210</v>
      </c>
      <c r="B166" s="12" t="s">
        <v>13</v>
      </c>
      <c r="C166" s="12" t="s">
        <v>18</v>
      </c>
      <c r="D166" s="14" t="s">
        <v>211</v>
      </c>
      <c r="E166" s="13"/>
      <c r="F166" s="24">
        <v>4</v>
      </c>
      <c r="G166" s="24"/>
      <c r="H166" s="28">
        <f>ROUND(F166*G166,3)</f>
        <v>0</v>
      </c>
    </row>
    <row r="167" spans="1:8" ht="45" x14ac:dyDescent="0.25">
      <c r="A167" s="13"/>
      <c r="B167" s="13"/>
      <c r="C167" s="13"/>
      <c r="D167" s="14" t="s">
        <v>212</v>
      </c>
      <c r="E167" s="13"/>
      <c r="F167" s="24"/>
      <c r="G167" s="24"/>
      <c r="H167" s="24"/>
    </row>
    <row r="168" spans="1:8" x14ac:dyDescent="0.25">
      <c r="A168" s="13"/>
      <c r="B168" s="13"/>
      <c r="C168" s="13"/>
      <c r="D168" s="22"/>
      <c r="E168" s="16" t="s">
        <v>213</v>
      </c>
      <c r="F168" s="24">
        <v>1</v>
      </c>
      <c r="G168" s="29">
        <f>SUM(H164:H167)</f>
        <v>0</v>
      </c>
      <c r="H168" s="30">
        <f>ROUND(F168*G168,3)</f>
        <v>0</v>
      </c>
    </row>
    <row r="169" spans="1:8" ht="0.95" customHeight="1" x14ac:dyDescent="0.25">
      <c r="A169" s="17"/>
      <c r="B169" s="17"/>
      <c r="C169" s="17"/>
      <c r="D169" s="23"/>
      <c r="E169" s="17"/>
      <c r="F169" s="31"/>
      <c r="G169" s="31"/>
      <c r="H169" s="31"/>
    </row>
    <row r="170" spans="1:8" x14ac:dyDescent="0.25">
      <c r="A170" s="5" t="s">
        <v>214</v>
      </c>
      <c r="B170" s="5" t="s">
        <v>5</v>
      </c>
      <c r="C170" s="5" t="s">
        <v>6</v>
      </c>
      <c r="D170" s="19" t="s">
        <v>215</v>
      </c>
      <c r="E170" s="6"/>
      <c r="F170" s="25">
        <f t="shared" ref="F170:H170" si="20">F173</f>
        <v>1</v>
      </c>
      <c r="G170" s="25">
        <f t="shared" si="20"/>
        <v>0</v>
      </c>
      <c r="H170" s="25">
        <f t="shared" si="20"/>
        <v>0</v>
      </c>
    </row>
    <row r="171" spans="1:8" x14ac:dyDescent="0.25">
      <c r="A171" s="11" t="s">
        <v>216</v>
      </c>
      <c r="B171" s="12" t="s">
        <v>13</v>
      </c>
      <c r="C171" s="12" t="s">
        <v>18</v>
      </c>
      <c r="D171" s="14" t="s">
        <v>217</v>
      </c>
      <c r="E171" s="13"/>
      <c r="F171" s="24">
        <v>1</v>
      </c>
      <c r="G171" s="24"/>
      <c r="H171" s="28">
        <f>ROUND(F171*G171,3)</f>
        <v>0</v>
      </c>
    </row>
    <row r="172" spans="1:8" ht="33.75" x14ac:dyDescent="0.25">
      <c r="A172" s="13"/>
      <c r="B172" s="13"/>
      <c r="C172" s="13"/>
      <c r="D172" s="14" t="s">
        <v>218</v>
      </c>
      <c r="E172" s="13"/>
      <c r="F172" s="24"/>
      <c r="G172" s="24"/>
      <c r="H172" s="24"/>
    </row>
    <row r="173" spans="1:8" x14ac:dyDescent="0.25">
      <c r="A173" s="13"/>
      <c r="B173" s="13"/>
      <c r="C173" s="13"/>
      <c r="D173" s="22"/>
      <c r="E173" s="16" t="s">
        <v>219</v>
      </c>
      <c r="F173" s="24">
        <v>1</v>
      </c>
      <c r="G173" s="29">
        <f>SUM(H171:H172)</f>
        <v>0</v>
      </c>
      <c r="H173" s="30">
        <f>ROUND(F173*G173,3)</f>
        <v>0</v>
      </c>
    </row>
    <row r="174" spans="1:8" ht="0.95" customHeight="1" x14ac:dyDescent="0.25">
      <c r="A174" s="17"/>
      <c r="B174" s="17"/>
      <c r="C174" s="17"/>
      <c r="D174" s="23"/>
      <c r="E174" s="17"/>
      <c r="F174" s="31"/>
      <c r="G174" s="31"/>
      <c r="H174" s="31"/>
    </row>
    <row r="175" spans="1:8" x14ac:dyDescent="0.25">
      <c r="A175" s="13"/>
      <c r="B175" s="13"/>
      <c r="C175" s="13"/>
      <c r="D175" s="22"/>
      <c r="E175" s="16" t="s">
        <v>220</v>
      </c>
      <c r="F175" s="24">
        <v>1</v>
      </c>
      <c r="G175" s="30">
        <f>H4+H102+H126+H158+H163+H170</f>
        <v>0</v>
      </c>
      <c r="H175" s="30">
        <f>ROUND(F175*G175,3)</f>
        <v>0</v>
      </c>
    </row>
    <row r="176" spans="1:8" ht="0.95" customHeight="1" x14ac:dyDescent="0.25">
      <c r="A176" s="17"/>
      <c r="B176" s="17"/>
      <c r="C176" s="17"/>
      <c r="D176" s="23"/>
      <c r="E176" s="17"/>
    </row>
  </sheetData>
  <autoFilter ref="A3:H175"/>
  <dataValidations count="1">
    <dataValidation type="list" allowBlank="1" showInputMessage="1" showErrorMessage="1" sqref="B4:B176">
      <formula1>"Capítol,Partida,Ma d’obra,Maquinària,Material,Altres,Tasca,"</formula1>
    </dataValidation>
  </dataValidations>
  <pageMargins left="0.51181102362204722" right="0.31496062992125984" top="0.47244094488188981" bottom="0.15748031496062992" header="0.31496062992125984" footer="0.31496062992125984"/>
  <pageSetup paperSize="9" scale="91" fitToHeight="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Administrador</cp:lastModifiedBy>
  <cp:lastPrinted>2025-07-14T06:57:56Z</cp:lastPrinted>
  <dcterms:created xsi:type="dcterms:W3CDTF">2025-06-13T06:15:25Z</dcterms:created>
  <dcterms:modified xsi:type="dcterms:W3CDTF">2025-07-14T06:58:03Z</dcterms:modified>
</cp:coreProperties>
</file>